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Желєзна\ВИКОНКОМ\2025\27.08.25\Чистовики виконкому від 27.08.2025\571зміни до бюджету\на виконком\"/>
    </mc:Choice>
  </mc:AlternateContent>
  <bookViews>
    <workbookView xWindow="0" yWindow="0" windowWidth="28800" windowHeight="11730"/>
  </bookViews>
  <sheets>
    <sheet name="видатки" sheetId="2" r:id="rId1"/>
  </sheets>
  <definedNames>
    <definedName name="_xlnm.Print_Titles" localSheetId="0">видатки!$A:$D,видатки!$9:$12</definedName>
    <definedName name="_xlnm.Print_Area" localSheetId="0">видатки!$A$1:$AN$140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R121" i="2" l="1"/>
  <c r="AD131" i="2" l="1"/>
  <c r="AE131" i="2"/>
  <c r="AF131" i="2"/>
  <c r="AG131" i="2"/>
  <c r="AI131" i="2"/>
  <c r="AJ131" i="2"/>
  <c r="AK131" i="2"/>
  <c r="AL131" i="2"/>
  <c r="AA131" i="2"/>
  <c r="V131" i="2" s="1"/>
  <c r="O131" i="2"/>
  <c r="AM131" i="2" s="1"/>
  <c r="Q131" i="2"/>
  <c r="AB131" i="2" s="1"/>
  <c r="J131" i="2"/>
  <c r="F123" i="2"/>
  <c r="G123" i="2"/>
  <c r="H123" i="2"/>
  <c r="I123" i="2"/>
  <c r="K123" i="2"/>
  <c r="L123" i="2"/>
  <c r="M123" i="2"/>
  <c r="N123" i="2"/>
  <c r="R123" i="2"/>
  <c r="S123" i="2"/>
  <c r="T123" i="2"/>
  <c r="U123" i="2"/>
  <c r="W123" i="2"/>
  <c r="X123" i="2"/>
  <c r="Y123" i="2"/>
  <c r="Z123" i="2"/>
  <c r="E131" i="2"/>
  <c r="AC131" i="2" s="1"/>
  <c r="AA126" i="2"/>
  <c r="AC126" i="2"/>
  <c r="AD126" i="2"/>
  <c r="AE126" i="2"/>
  <c r="AF126" i="2"/>
  <c r="AG126" i="2"/>
  <c r="AI126" i="2"/>
  <c r="AJ126" i="2"/>
  <c r="AK126" i="2"/>
  <c r="AL126" i="2"/>
  <c r="V126" i="2"/>
  <c r="AB126" i="2" s="1"/>
  <c r="O126" i="2"/>
  <c r="J126" i="2" s="1"/>
  <c r="Q126" i="2"/>
  <c r="E126" i="2"/>
  <c r="AH131" i="2" l="1"/>
  <c r="P126" i="2"/>
  <c r="AN126" i="2" s="1"/>
  <c r="P131" i="2"/>
  <c r="AH126" i="2"/>
  <c r="AM126" i="2"/>
  <c r="AD90" i="2"/>
  <c r="AE90" i="2"/>
  <c r="AF90" i="2"/>
  <c r="AG90" i="2"/>
  <c r="AI90" i="2"/>
  <c r="AJ90" i="2"/>
  <c r="AK90" i="2"/>
  <c r="AL90" i="2"/>
  <c r="AM90" i="2"/>
  <c r="V90" i="2"/>
  <c r="Q90" i="2"/>
  <c r="J90" i="2"/>
  <c r="P90" i="2" s="1"/>
  <c r="E90" i="2"/>
  <c r="AB90" i="2" l="1"/>
  <c r="AN131" i="2"/>
  <c r="AC90" i="2"/>
  <c r="AN90" i="2"/>
  <c r="AH90" i="2"/>
  <c r="AD87" i="2"/>
  <c r="AE87" i="2"/>
  <c r="AF87" i="2"/>
  <c r="AG87" i="2"/>
  <c r="AI87" i="2"/>
  <c r="AJ87" i="2"/>
  <c r="AK87" i="2"/>
  <c r="AL87" i="2"/>
  <c r="AM87" i="2"/>
  <c r="V87" i="2"/>
  <c r="AB87" i="2" s="1"/>
  <c r="Q87" i="2"/>
  <c r="J87" i="2"/>
  <c r="AH87" i="2" s="1"/>
  <c r="E87" i="2"/>
  <c r="AC87" i="2" s="1"/>
  <c r="P87" i="2" l="1"/>
  <c r="AN87" i="2"/>
  <c r="K119" i="2"/>
  <c r="F107" i="2"/>
  <c r="G107" i="2"/>
  <c r="F70" i="2"/>
  <c r="G70" i="2"/>
  <c r="Q125" i="2" l="1"/>
  <c r="O125" i="2"/>
  <c r="J125" i="2"/>
  <c r="AA125" i="2"/>
  <c r="V125" i="2" s="1"/>
  <c r="AB125" i="2" s="1"/>
  <c r="AD125" i="2"/>
  <c r="AE125" i="2"/>
  <c r="AF125" i="2"/>
  <c r="AG125" i="2"/>
  <c r="AI125" i="2"/>
  <c r="AJ125" i="2"/>
  <c r="AK125" i="2"/>
  <c r="AL125" i="2"/>
  <c r="AM125" i="2"/>
  <c r="E125" i="2"/>
  <c r="AC125" i="2" s="1"/>
  <c r="P125" i="2" l="1"/>
  <c r="AH125" i="2"/>
  <c r="F65" i="2"/>
  <c r="AN125" i="2" l="1"/>
  <c r="AA128" i="2"/>
  <c r="AD128" i="2"/>
  <c r="AE128" i="2"/>
  <c r="AF128" i="2"/>
  <c r="AG128" i="2"/>
  <c r="AI128" i="2"/>
  <c r="AJ128" i="2"/>
  <c r="AK128" i="2"/>
  <c r="AL128" i="2"/>
  <c r="AA129" i="2"/>
  <c r="V129" i="2" s="1"/>
  <c r="AD129" i="2"/>
  <c r="AE129" i="2"/>
  <c r="AF129" i="2"/>
  <c r="AG129" i="2"/>
  <c r="AI129" i="2"/>
  <c r="AJ129" i="2"/>
  <c r="AK129" i="2"/>
  <c r="AL129" i="2"/>
  <c r="AA130" i="2"/>
  <c r="V130" i="2" s="1"/>
  <c r="AD130" i="2"/>
  <c r="AE130" i="2"/>
  <c r="AF130" i="2"/>
  <c r="AG130" i="2"/>
  <c r="AI130" i="2"/>
  <c r="AJ130" i="2"/>
  <c r="AK130" i="2"/>
  <c r="AL130" i="2"/>
  <c r="O127" i="2"/>
  <c r="Q127" i="2"/>
  <c r="O128" i="2"/>
  <c r="J128" i="2" s="1"/>
  <c r="P128" i="2" s="1"/>
  <c r="Q128" i="2"/>
  <c r="O129" i="2"/>
  <c r="J129" i="2" s="1"/>
  <c r="Q129" i="2"/>
  <c r="O130" i="2"/>
  <c r="Q130" i="2"/>
  <c r="J130" i="2"/>
  <c r="E128" i="2"/>
  <c r="E129" i="2"/>
  <c r="E130" i="2"/>
  <c r="AD86" i="2"/>
  <c r="AE86" i="2"/>
  <c r="AF86" i="2"/>
  <c r="AG86" i="2"/>
  <c r="AI86" i="2"/>
  <c r="AJ86" i="2"/>
  <c r="AK86" i="2"/>
  <c r="AL86" i="2"/>
  <c r="AA88" i="2"/>
  <c r="V88" i="2" s="1"/>
  <c r="AD88" i="2"/>
  <c r="AE88" i="2"/>
  <c r="AF88" i="2"/>
  <c r="AG88" i="2"/>
  <c r="AI88" i="2"/>
  <c r="AJ88" i="2"/>
  <c r="AK88" i="2"/>
  <c r="AL88" i="2"/>
  <c r="Q86" i="2"/>
  <c r="Q88" i="2"/>
  <c r="J86" i="2"/>
  <c r="O88" i="2"/>
  <c r="J88" i="2" s="1"/>
  <c r="E86" i="2"/>
  <c r="E88" i="2"/>
  <c r="AA82" i="2"/>
  <c r="V82" i="2" s="1"/>
  <c r="AD82" i="2"/>
  <c r="AE82" i="2"/>
  <c r="AF82" i="2"/>
  <c r="AG82" i="2"/>
  <c r="AI82" i="2"/>
  <c r="AJ82" i="2"/>
  <c r="AK82" i="2"/>
  <c r="AL82" i="2"/>
  <c r="AA83" i="2"/>
  <c r="V83" i="2" s="1"/>
  <c r="AD83" i="2"/>
  <c r="AE83" i="2"/>
  <c r="AF83" i="2"/>
  <c r="AG83" i="2"/>
  <c r="AI83" i="2"/>
  <c r="AJ83" i="2"/>
  <c r="AK83" i="2"/>
  <c r="AL83" i="2"/>
  <c r="AA84" i="2"/>
  <c r="V84" i="2" s="1"/>
  <c r="AD84" i="2"/>
  <c r="AE84" i="2"/>
  <c r="AF84" i="2"/>
  <c r="AG84" i="2"/>
  <c r="AI84" i="2"/>
  <c r="AJ84" i="2"/>
  <c r="AK84" i="2"/>
  <c r="AL84" i="2"/>
  <c r="AA85" i="2"/>
  <c r="V85" i="2" s="1"/>
  <c r="AD85" i="2"/>
  <c r="AE85" i="2"/>
  <c r="AF85" i="2"/>
  <c r="AG85" i="2"/>
  <c r="AI85" i="2"/>
  <c r="AJ85" i="2"/>
  <c r="AK85" i="2"/>
  <c r="AL85" i="2"/>
  <c r="Q85" i="2"/>
  <c r="O85" i="2"/>
  <c r="J85" i="2" s="1"/>
  <c r="E85" i="2"/>
  <c r="AC130" i="2" l="1"/>
  <c r="AB130" i="2"/>
  <c r="P88" i="2"/>
  <c r="AC128" i="2"/>
  <c r="P129" i="2"/>
  <c r="AM130" i="2"/>
  <c r="P130" i="2"/>
  <c r="AM128" i="2"/>
  <c r="AC129" i="2"/>
  <c r="V128" i="2"/>
  <c r="AB128" i="2" s="1"/>
  <c r="AN128" i="2" s="1"/>
  <c r="AM86" i="2"/>
  <c r="AC88" i="2"/>
  <c r="AH130" i="2"/>
  <c r="AM129" i="2"/>
  <c r="AH129" i="2"/>
  <c r="AB129" i="2"/>
  <c r="P86" i="2"/>
  <c r="AB88" i="2"/>
  <c r="AC86" i="2"/>
  <c r="AC85" i="2"/>
  <c r="AM88" i="2"/>
  <c r="AH88" i="2"/>
  <c r="V86" i="2"/>
  <c r="AM85" i="2"/>
  <c r="P85" i="2"/>
  <c r="AB85" i="2"/>
  <c r="AH85" i="2"/>
  <c r="AN129" i="2" l="1"/>
  <c r="AN130" i="2"/>
  <c r="AN88" i="2"/>
  <c r="AH128" i="2"/>
  <c r="AH86" i="2"/>
  <c r="AB86" i="2"/>
  <c r="AN86" i="2" s="1"/>
  <c r="AN85" i="2"/>
  <c r="E127" i="2"/>
  <c r="AC127" i="2" s="1"/>
  <c r="J127" i="2"/>
  <c r="AA127" i="2"/>
  <c r="AD127" i="2"/>
  <c r="AE127" i="2"/>
  <c r="AF127" i="2"/>
  <c r="AG127" i="2"/>
  <c r="AI127" i="2"/>
  <c r="AJ127" i="2"/>
  <c r="AK127" i="2"/>
  <c r="AL127" i="2"/>
  <c r="P127" i="2" l="1"/>
  <c r="V127" i="2"/>
  <c r="AM127" i="2"/>
  <c r="AH127" i="2"/>
  <c r="AB127" i="2"/>
  <c r="AA76" i="2"/>
  <c r="V76" i="2" s="1"/>
  <c r="AD76" i="2"/>
  <c r="AE76" i="2"/>
  <c r="AF76" i="2"/>
  <c r="AG76" i="2"/>
  <c r="AI76" i="2"/>
  <c r="AJ76" i="2"/>
  <c r="AK76" i="2"/>
  <c r="AL76" i="2"/>
  <c r="AA77" i="2"/>
  <c r="V77" i="2" s="1"/>
  <c r="AD77" i="2"/>
  <c r="AE77" i="2"/>
  <c r="AF77" i="2"/>
  <c r="AG77" i="2"/>
  <c r="AI77" i="2"/>
  <c r="AJ77" i="2"/>
  <c r="AK77" i="2"/>
  <c r="AL77" i="2"/>
  <c r="Q76" i="2"/>
  <c r="Q77" i="2"/>
  <c r="O76" i="2"/>
  <c r="J76" i="2" s="1"/>
  <c r="O77" i="2"/>
  <c r="J77" i="2" s="1"/>
  <c r="E76" i="2"/>
  <c r="E77" i="2"/>
  <c r="AN127" i="2" l="1"/>
  <c r="AB77" i="2"/>
  <c r="AH76" i="2"/>
  <c r="AM77" i="2"/>
  <c r="AC77" i="2"/>
  <c r="AC76" i="2"/>
  <c r="P76" i="2"/>
  <c r="AB76" i="2"/>
  <c r="AM76" i="2"/>
  <c r="P77" i="2"/>
  <c r="AN77" i="2" s="1"/>
  <c r="AH77" i="2"/>
  <c r="E124" i="2"/>
  <c r="E123" i="2" s="1"/>
  <c r="AN76" i="2" l="1"/>
  <c r="AL124" i="2"/>
  <c r="AL123" i="2" s="1"/>
  <c r="AK124" i="2"/>
  <c r="AK123" i="2" s="1"/>
  <c r="AJ124" i="2"/>
  <c r="AJ123" i="2" s="1"/>
  <c r="AI124" i="2"/>
  <c r="AI123" i="2" s="1"/>
  <c r="AG124" i="2"/>
  <c r="AG123" i="2" s="1"/>
  <c r="AF124" i="2"/>
  <c r="AF123" i="2" s="1"/>
  <c r="AE124" i="2"/>
  <c r="AE123" i="2" s="1"/>
  <c r="AD124" i="2"/>
  <c r="AD123" i="2" s="1"/>
  <c r="AA124" i="2"/>
  <c r="AA123" i="2" s="1"/>
  <c r="Q124" i="2"/>
  <c r="Q123" i="2" s="1"/>
  <c r="O124" i="2"/>
  <c r="O123" i="2" s="1"/>
  <c r="AG122" i="2"/>
  <c r="Z122" i="2"/>
  <c r="Y122" i="2"/>
  <c r="X122" i="2"/>
  <c r="W122" i="2"/>
  <c r="T122" i="2"/>
  <c r="S122" i="2"/>
  <c r="R122" i="2"/>
  <c r="N122" i="2"/>
  <c r="M122" i="2"/>
  <c r="L122" i="2"/>
  <c r="K122" i="2"/>
  <c r="G122" i="2"/>
  <c r="AJ122" i="2" l="1"/>
  <c r="AK122" i="2"/>
  <c r="J124" i="2"/>
  <c r="J123" i="2" s="1"/>
  <c r="O122" i="2"/>
  <c r="AE122" i="2"/>
  <c r="AI122" i="2"/>
  <c r="V124" i="2"/>
  <c r="V123" i="2" s="1"/>
  <c r="Q122" i="2"/>
  <c r="AL122" i="2"/>
  <c r="F122" i="2"/>
  <c r="AD122" i="2" s="1"/>
  <c r="H122" i="2"/>
  <c r="AF122" i="2" s="1"/>
  <c r="E122" i="2"/>
  <c r="AC124" i="2"/>
  <c r="AC123" i="2" s="1"/>
  <c r="AM124" i="2"/>
  <c r="AM123" i="2" s="1"/>
  <c r="O20" i="2"/>
  <c r="AC122" i="2" l="1"/>
  <c r="AB124" i="2"/>
  <c r="AB123" i="2" s="1"/>
  <c r="V122" i="2"/>
  <c r="J122" i="2"/>
  <c r="P124" i="2"/>
  <c r="P123" i="2" s="1"/>
  <c r="AH124" i="2"/>
  <c r="AH123" i="2" s="1"/>
  <c r="AA122" i="2"/>
  <c r="AM122" i="2" s="1"/>
  <c r="AA114" i="2"/>
  <c r="V114" i="2" s="1"/>
  <c r="AD114" i="2"/>
  <c r="AE114" i="2"/>
  <c r="AF114" i="2"/>
  <c r="AG114" i="2"/>
  <c r="AI114" i="2"/>
  <c r="AJ114" i="2"/>
  <c r="AK114" i="2"/>
  <c r="AL114" i="2"/>
  <c r="O114" i="2"/>
  <c r="Q114" i="2"/>
  <c r="E114" i="2"/>
  <c r="AC114" i="2" s="1"/>
  <c r="AA107" i="2"/>
  <c r="V107" i="2" s="1"/>
  <c r="AD107" i="2"/>
  <c r="AE107" i="2"/>
  <c r="AF107" i="2"/>
  <c r="AG107" i="2"/>
  <c r="AI107" i="2"/>
  <c r="AJ107" i="2"/>
  <c r="AK107" i="2"/>
  <c r="AL107" i="2"/>
  <c r="O107" i="2"/>
  <c r="J107" i="2" s="1"/>
  <c r="Q107" i="2"/>
  <c r="E107" i="2"/>
  <c r="AD104" i="2"/>
  <c r="AE104" i="2"/>
  <c r="AF104" i="2"/>
  <c r="AG104" i="2"/>
  <c r="AI104" i="2"/>
  <c r="AJ104" i="2"/>
  <c r="AK104" i="2"/>
  <c r="AL104" i="2"/>
  <c r="AA104" i="2"/>
  <c r="V104" i="2" s="1"/>
  <c r="O104" i="2"/>
  <c r="Q104" i="2"/>
  <c r="E104" i="2"/>
  <c r="AD92" i="2"/>
  <c r="AE92" i="2"/>
  <c r="AF92" i="2"/>
  <c r="AG92" i="2"/>
  <c r="AI92" i="2"/>
  <c r="AJ92" i="2"/>
  <c r="AK92" i="2"/>
  <c r="AL92" i="2"/>
  <c r="AM92" i="2"/>
  <c r="V92" i="2"/>
  <c r="Q92" i="2"/>
  <c r="J92" i="2"/>
  <c r="E92" i="2"/>
  <c r="AM104" i="2" l="1"/>
  <c r="AB122" i="2"/>
  <c r="AH107" i="2"/>
  <c r="AM114" i="2"/>
  <c r="AC92" i="2"/>
  <c r="AB114" i="2"/>
  <c r="P122" i="2"/>
  <c r="AN124" i="2"/>
  <c r="AN123" i="2" s="1"/>
  <c r="P107" i="2"/>
  <c r="AH122" i="2"/>
  <c r="AC104" i="2"/>
  <c r="P92" i="2"/>
  <c r="AC107" i="2"/>
  <c r="AM107" i="2"/>
  <c r="J114" i="2"/>
  <c r="P114" i="2" s="1"/>
  <c r="AB92" i="2"/>
  <c r="J104" i="2"/>
  <c r="P104" i="2" s="1"/>
  <c r="AB107" i="2"/>
  <c r="AB104" i="2"/>
  <c r="AH92" i="2"/>
  <c r="AN122" i="2" l="1"/>
  <c r="AN114" i="2"/>
  <c r="AN92" i="2"/>
  <c r="AN107" i="2"/>
  <c r="AH114" i="2"/>
  <c r="AH104" i="2"/>
  <c r="AN104" i="2"/>
  <c r="AD91" i="2"/>
  <c r="AE91" i="2"/>
  <c r="AF91" i="2"/>
  <c r="AG91" i="2"/>
  <c r="AI91" i="2"/>
  <c r="AJ91" i="2"/>
  <c r="AK91" i="2"/>
  <c r="AL91" i="2"/>
  <c r="AM91" i="2"/>
  <c r="V91" i="2"/>
  <c r="Q91" i="2"/>
  <c r="J91" i="2"/>
  <c r="E91" i="2"/>
  <c r="AC91" i="2" l="1"/>
  <c r="P91" i="2"/>
  <c r="AH91" i="2"/>
  <c r="AB91" i="2"/>
  <c r="G15" i="2"/>
  <c r="F15" i="2"/>
  <c r="AL34" i="2"/>
  <c r="AK34" i="2"/>
  <c r="AJ34" i="2"/>
  <c r="AI34" i="2"/>
  <c r="AG34" i="2"/>
  <c r="AF34" i="2"/>
  <c r="AE34" i="2"/>
  <c r="AD34" i="2"/>
  <c r="AA34" i="2"/>
  <c r="V34" i="2" s="1"/>
  <c r="Q34" i="2"/>
  <c r="O34" i="2"/>
  <c r="J34" i="2" s="1"/>
  <c r="E34" i="2"/>
  <c r="AL24" i="2"/>
  <c r="AL25" i="2"/>
  <c r="AK24" i="2"/>
  <c r="AK25" i="2"/>
  <c r="AJ24" i="2"/>
  <c r="AJ25" i="2"/>
  <c r="AI24" i="2"/>
  <c r="AI25" i="2"/>
  <c r="AG24" i="2"/>
  <c r="AG25" i="2"/>
  <c r="AF24" i="2"/>
  <c r="AF25" i="2"/>
  <c r="AE24" i="2"/>
  <c r="AE25" i="2"/>
  <c r="AD24" i="2"/>
  <c r="AD25" i="2"/>
  <c r="AA24" i="2"/>
  <c r="V24" i="2" s="1"/>
  <c r="AA25" i="2"/>
  <c r="V25" i="2" s="1"/>
  <c r="Q24" i="2"/>
  <c r="Q25" i="2"/>
  <c r="O24" i="2"/>
  <c r="J24" i="2" s="1"/>
  <c r="O25" i="2"/>
  <c r="J25" i="2" s="1"/>
  <c r="E22" i="2"/>
  <c r="E24" i="2"/>
  <c r="E25" i="2"/>
  <c r="AL22" i="2"/>
  <c r="AK22" i="2"/>
  <c r="AJ22" i="2"/>
  <c r="AI22" i="2"/>
  <c r="AG22" i="2"/>
  <c r="AF22" i="2"/>
  <c r="AE22" i="2"/>
  <c r="AD22" i="2"/>
  <c r="AA22" i="2"/>
  <c r="V22" i="2" s="1"/>
  <c r="Q22" i="2"/>
  <c r="O22" i="2"/>
  <c r="J22" i="2" s="1"/>
  <c r="AN91" i="2" l="1"/>
  <c r="AB34" i="2"/>
  <c r="AH34" i="2"/>
  <c r="P34" i="2"/>
  <c r="P24" i="2"/>
  <c r="AB24" i="2"/>
  <c r="P25" i="2"/>
  <c r="AC24" i="2"/>
  <c r="AH24" i="2"/>
  <c r="AC25" i="2"/>
  <c r="AC34" i="2"/>
  <c r="AM34" i="2"/>
  <c r="AH25" i="2"/>
  <c r="AB25" i="2"/>
  <c r="AM25" i="2"/>
  <c r="AM24" i="2"/>
  <c r="AH22" i="2"/>
  <c r="AB22" i="2"/>
  <c r="P22" i="2"/>
  <c r="AC22" i="2"/>
  <c r="AM22" i="2"/>
  <c r="AN34" i="2" l="1"/>
  <c r="AN24" i="2"/>
  <c r="AN25" i="2"/>
  <c r="AN22" i="2"/>
  <c r="W38" i="2" l="1"/>
  <c r="F14" i="2" l="1"/>
  <c r="AA80" i="2" l="1"/>
  <c r="E46" i="2" l="1"/>
  <c r="AD46" i="2" l="1"/>
  <c r="AE46" i="2"/>
  <c r="AF46" i="2"/>
  <c r="AG46" i="2"/>
  <c r="AI46" i="2"/>
  <c r="AJ46" i="2"/>
  <c r="AK46" i="2"/>
  <c r="AL46" i="2"/>
  <c r="AD47" i="2"/>
  <c r="AE47" i="2"/>
  <c r="AF47" i="2"/>
  <c r="AG47" i="2"/>
  <c r="AI47" i="2"/>
  <c r="AJ47" i="2"/>
  <c r="AK47" i="2"/>
  <c r="AL47" i="2"/>
  <c r="AM47" i="2"/>
  <c r="AD48" i="2"/>
  <c r="AE48" i="2"/>
  <c r="AF48" i="2"/>
  <c r="AG48" i="2"/>
  <c r="AI48" i="2"/>
  <c r="AJ48" i="2"/>
  <c r="AK48" i="2"/>
  <c r="AL48" i="2"/>
  <c r="AD89" i="2"/>
  <c r="AE89" i="2"/>
  <c r="AF89" i="2"/>
  <c r="AG89" i="2"/>
  <c r="AI89" i="2"/>
  <c r="AJ89" i="2"/>
  <c r="AK89" i="2"/>
  <c r="AL89" i="2"/>
  <c r="AM89" i="2"/>
  <c r="V89" i="2"/>
  <c r="Q89" i="2"/>
  <c r="O93" i="2"/>
  <c r="J93" i="2" s="1"/>
  <c r="J89" i="2"/>
  <c r="E89" i="2"/>
  <c r="AD79" i="2"/>
  <c r="AE79" i="2"/>
  <c r="AF79" i="2"/>
  <c r="AG79" i="2"/>
  <c r="AI79" i="2"/>
  <c r="AJ79" i="2"/>
  <c r="AK79" i="2"/>
  <c r="AL79" i="2"/>
  <c r="AD80" i="2"/>
  <c r="AE80" i="2"/>
  <c r="AF80" i="2"/>
  <c r="AG80" i="2"/>
  <c r="AI80" i="2"/>
  <c r="AJ80" i="2"/>
  <c r="AK80" i="2"/>
  <c r="AL80" i="2"/>
  <c r="AA79" i="2"/>
  <c r="V79" i="2" s="1"/>
  <c r="V80" i="2"/>
  <c r="Q79" i="2"/>
  <c r="Q80" i="2"/>
  <c r="O79" i="2"/>
  <c r="J79" i="2" s="1"/>
  <c r="O80" i="2"/>
  <c r="AM80" i="2" s="1"/>
  <c r="E79" i="2"/>
  <c r="E80" i="2"/>
  <c r="P89" i="2" l="1"/>
  <c r="P79" i="2"/>
  <c r="AH89" i="2"/>
  <c r="AC79" i="2"/>
  <c r="J80" i="2"/>
  <c r="P80" i="2" s="1"/>
  <c r="AC89" i="2"/>
  <c r="AB89" i="2"/>
  <c r="AB79" i="2"/>
  <c r="AM79" i="2"/>
  <c r="AH79" i="2"/>
  <c r="AB80" i="2"/>
  <c r="AC80" i="2"/>
  <c r="AN79" i="2" l="1"/>
  <c r="AN89" i="2"/>
  <c r="AN80" i="2"/>
  <c r="AH80" i="2"/>
  <c r="AA60" i="2"/>
  <c r="V60" i="2" s="1"/>
  <c r="AD60" i="2"/>
  <c r="AE60" i="2"/>
  <c r="AF60" i="2"/>
  <c r="AG60" i="2"/>
  <c r="AI60" i="2"/>
  <c r="AJ60" i="2"/>
  <c r="AK60" i="2"/>
  <c r="AL60" i="2"/>
  <c r="Q60" i="2"/>
  <c r="O60" i="2"/>
  <c r="J60" i="2" s="1"/>
  <c r="E60" i="2"/>
  <c r="AA57" i="2"/>
  <c r="V57" i="2" s="1"/>
  <c r="AD57" i="2"/>
  <c r="AE57" i="2"/>
  <c r="AF57" i="2"/>
  <c r="AG57" i="2"/>
  <c r="AI57" i="2"/>
  <c r="AJ57" i="2"/>
  <c r="AK57" i="2"/>
  <c r="AL57" i="2"/>
  <c r="Q57" i="2"/>
  <c r="O57" i="2"/>
  <c r="J57" i="2" s="1"/>
  <c r="E57" i="2"/>
  <c r="AH60" i="2" l="1"/>
  <c r="P60" i="2"/>
  <c r="AB57" i="2"/>
  <c r="AC60" i="2"/>
  <c r="P57" i="2"/>
  <c r="AB60" i="2"/>
  <c r="AN60" i="2" s="1"/>
  <c r="AM60" i="2"/>
  <c r="AC57" i="2"/>
  <c r="AM57" i="2"/>
  <c r="AH57" i="2"/>
  <c r="AA20" i="2"/>
  <c r="AN57" i="2" l="1"/>
  <c r="Q30" i="2"/>
  <c r="AA81" i="2" l="1"/>
  <c r="V81" i="2" s="1"/>
  <c r="AD81" i="2"/>
  <c r="AE81" i="2"/>
  <c r="AF81" i="2"/>
  <c r="AG81" i="2"/>
  <c r="AI81" i="2"/>
  <c r="AJ81" i="2"/>
  <c r="AK81" i="2"/>
  <c r="AL81" i="2"/>
  <c r="Q81" i="2"/>
  <c r="Q82" i="2"/>
  <c r="AB82" i="2" s="1"/>
  <c r="Q83" i="2"/>
  <c r="AB83" i="2" s="1"/>
  <c r="Q84" i="2"/>
  <c r="AB84" i="2" s="1"/>
  <c r="O81" i="2"/>
  <c r="O82" i="2"/>
  <c r="AM82" i="2" s="1"/>
  <c r="O83" i="2"/>
  <c r="AM83" i="2" s="1"/>
  <c r="O84" i="2"/>
  <c r="E81" i="2"/>
  <c r="E82" i="2"/>
  <c r="AC82" i="2" s="1"/>
  <c r="E83" i="2"/>
  <c r="AC83" i="2" s="1"/>
  <c r="E84" i="2"/>
  <c r="AC84" i="2" s="1"/>
  <c r="AA68" i="2"/>
  <c r="J84" i="2" l="1"/>
  <c r="AH84" i="2" s="1"/>
  <c r="AM84" i="2"/>
  <c r="AM81" i="2"/>
  <c r="J82" i="2"/>
  <c r="AH82" i="2" s="1"/>
  <c r="AC81" i="2"/>
  <c r="AB81" i="2"/>
  <c r="J81" i="2"/>
  <c r="AH81" i="2" s="1"/>
  <c r="J83" i="2"/>
  <c r="AH83" i="2" s="1"/>
  <c r="AD115" i="2"/>
  <c r="AE115" i="2"/>
  <c r="AF115" i="2"/>
  <c r="AG115" i="2"/>
  <c r="AI115" i="2"/>
  <c r="AJ115" i="2"/>
  <c r="AK115" i="2"/>
  <c r="AL115" i="2"/>
  <c r="AA115" i="2"/>
  <c r="V115" i="2" s="1"/>
  <c r="Q115" i="2"/>
  <c r="O115" i="2"/>
  <c r="J115" i="2" s="1"/>
  <c r="E115" i="2"/>
  <c r="P84" i="2" l="1"/>
  <c r="AN84" i="2" s="1"/>
  <c r="AH115" i="2"/>
  <c r="P82" i="2"/>
  <c r="AN82" i="2" s="1"/>
  <c r="P81" i="2"/>
  <c r="AN81" i="2" s="1"/>
  <c r="AB115" i="2"/>
  <c r="P83" i="2"/>
  <c r="AN83" i="2" s="1"/>
  <c r="AC115" i="2"/>
  <c r="P115" i="2"/>
  <c r="AM115" i="2"/>
  <c r="AN115" i="2" l="1"/>
  <c r="E63" i="2"/>
  <c r="P47" i="2" l="1"/>
  <c r="V47" i="2" l="1"/>
  <c r="AH47" i="2" s="1"/>
  <c r="Q47" i="2"/>
  <c r="AC47" i="2" s="1"/>
  <c r="AA38" i="2"/>
  <c r="V38" i="2" s="1"/>
  <c r="AD38" i="2"/>
  <c r="AE38" i="2"/>
  <c r="AF38" i="2"/>
  <c r="AG38" i="2"/>
  <c r="AI38" i="2"/>
  <c r="AJ38" i="2"/>
  <c r="AK38" i="2"/>
  <c r="AL38" i="2"/>
  <c r="O38" i="2"/>
  <c r="Q38" i="2"/>
  <c r="E38" i="2"/>
  <c r="AA58" i="2"/>
  <c r="V58" i="2" s="1"/>
  <c r="O103" i="2"/>
  <c r="J103" i="2" s="1"/>
  <c r="E103" i="2"/>
  <c r="AD103" i="2"/>
  <c r="AE103" i="2"/>
  <c r="AF103" i="2"/>
  <c r="AG103" i="2"/>
  <c r="AI103" i="2"/>
  <c r="AJ103" i="2"/>
  <c r="AK103" i="2"/>
  <c r="AL103" i="2"/>
  <c r="AA103" i="2"/>
  <c r="V103" i="2" s="1"/>
  <c r="Q103" i="2"/>
  <c r="AA51" i="2"/>
  <c r="V51" i="2" s="1"/>
  <c r="AA63" i="2"/>
  <c r="V63" i="2" s="1"/>
  <c r="G65" i="2"/>
  <c r="G64" i="2" s="1"/>
  <c r="O58" i="2"/>
  <c r="J58" i="2" s="1"/>
  <c r="O51" i="2"/>
  <c r="J51" i="2" s="1"/>
  <c r="AD16" i="2"/>
  <c r="AD73" i="2"/>
  <c r="AE73" i="2"/>
  <c r="AF73" i="2"/>
  <c r="AG73" i="2"/>
  <c r="AI73" i="2"/>
  <c r="AJ73" i="2"/>
  <c r="AK73" i="2"/>
  <c r="AL73" i="2"/>
  <c r="AA73" i="2"/>
  <c r="V73" i="2" s="1"/>
  <c r="Q73" i="2"/>
  <c r="O73" i="2"/>
  <c r="E73" i="2"/>
  <c r="AD66" i="2"/>
  <c r="AD71" i="2"/>
  <c r="AD72" i="2"/>
  <c r="AI121" i="2"/>
  <c r="E29" i="2"/>
  <c r="E27" i="2"/>
  <c r="P27" i="2" s="1"/>
  <c r="O29" i="2"/>
  <c r="J29" i="2" s="1"/>
  <c r="O27" i="2"/>
  <c r="AA27" i="2"/>
  <c r="V27" i="2" s="1"/>
  <c r="AH27" i="2" s="1"/>
  <c r="AA28" i="2"/>
  <c r="V28" i="2" s="1"/>
  <c r="AA29" i="2"/>
  <c r="V29" i="2" s="1"/>
  <c r="AD27" i="2"/>
  <c r="AE27" i="2"/>
  <c r="AF27" i="2"/>
  <c r="AG27" i="2"/>
  <c r="AI27" i="2"/>
  <c r="AJ27" i="2"/>
  <c r="AK27" i="2"/>
  <c r="AL27" i="2"/>
  <c r="AD28" i="2"/>
  <c r="AE28" i="2"/>
  <c r="AF28" i="2"/>
  <c r="AG28" i="2"/>
  <c r="AI28" i="2"/>
  <c r="AJ28" i="2"/>
  <c r="AK28" i="2"/>
  <c r="AL28" i="2"/>
  <c r="AD29" i="2"/>
  <c r="AE29" i="2"/>
  <c r="AF29" i="2"/>
  <c r="AG29" i="2"/>
  <c r="AI29" i="2"/>
  <c r="AJ29" i="2"/>
  <c r="AK29" i="2"/>
  <c r="AL29" i="2"/>
  <c r="Q27" i="2"/>
  <c r="Q28" i="2"/>
  <c r="Q29" i="2"/>
  <c r="Q16" i="2"/>
  <c r="E30" i="2"/>
  <c r="AA62" i="2"/>
  <c r="V62" i="2" s="1"/>
  <c r="AD62" i="2"/>
  <c r="AE62" i="2"/>
  <c r="AF62" i="2"/>
  <c r="AG62" i="2"/>
  <c r="AI62" i="2"/>
  <c r="AJ62" i="2"/>
  <c r="AK62" i="2"/>
  <c r="AL62" i="2"/>
  <c r="O62" i="2"/>
  <c r="Q62" i="2"/>
  <c r="E62" i="2"/>
  <c r="E48" i="2"/>
  <c r="Q46" i="2"/>
  <c r="AC46" i="2" s="1"/>
  <c r="AA46" i="2"/>
  <c r="V46" i="2" s="1"/>
  <c r="O46" i="2"/>
  <c r="O48" i="2"/>
  <c r="AA105" i="2"/>
  <c r="V105" i="2" s="1"/>
  <c r="AD105" i="2"/>
  <c r="AE105" i="2"/>
  <c r="AF105" i="2"/>
  <c r="AG105" i="2"/>
  <c r="AI105" i="2"/>
  <c r="AJ105" i="2"/>
  <c r="AK105" i="2"/>
  <c r="AL105" i="2"/>
  <c r="O105" i="2"/>
  <c r="Q105" i="2"/>
  <c r="E105" i="2"/>
  <c r="AA44" i="2"/>
  <c r="AD44" i="2"/>
  <c r="AE44" i="2"/>
  <c r="AF44" i="2"/>
  <c r="AG44" i="2"/>
  <c r="AI44" i="2"/>
  <c r="AJ44" i="2"/>
  <c r="AK44" i="2"/>
  <c r="AL44" i="2"/>
  <c r="O44" i="2"/>
  <c r="J44" i="2" s="1"/>
  <c r="Q44" i="2"/>
  <c r="E44" i="2"/>
  <c r="AA48" i="2"/>
  <c r="V48" i="2" s="1"/>
  <c r="Q48" i="2"/>
  <c r="O63" i="2"/>
  <c r="J63" i="2" s="1"/>
  <c r="E58" i="2"/>
  <c r="H15" i="2"/>
  <c r="K15" i="2"/>
  <c r="K14" i="2" s="1"/>
  <c r="L15" i="2"/>
  <c r="L14" i="2" s="1"/>
  <c r="M15" i="2"/>
  <c r="M14" i="2" s="1"/>
  <c r="N15" i="2"/>
  <c r="N14" i="2" s="1"/>
  <c r="R15" i="2"/>
  <c r="S15" i="2"/>
  <c r="S14" i="2" s="1"/>
  <c r="T15" i="2"/>
  <c r="T14" i="2" s="1"/>
  <c r="U15" i="2"/>
  <c r="U14" i="2" s="1"/>
  <c r="W15" i="2"/>
  <c r="W14" i="2" s="1"/>
  <c r="X15" i="2"/>
  <c r="X14" i="2" s="1"/>
  <c r="Y15" i="2"/>
  <c r="Y14" i="2" s="1"/>
  <c r="Z15" i="2"/>
  <c r="Z14" i="2" s="1"/>
  <c r="AD63" i="2"/>
  <c r="AE63" i="2"/>
  <c r="AF63" i="2"/>
  <c r="AG63" i="2"/>
  <c r="AI63" i="2"/>
  <c r="AJ63" i="2"/>
  <c r="AK63" i="2"/>
  <c r="AL63" i="2"/>
  <c r="Q63" i="2"/>
  <c r="AD58" i="2"/>
  <c r="AE58" i="2"/>
  <c r="AF58" i="2"/>
  <c r="AG58" i="2"/>
  <c r="AI58" i="2"/>
  <c r="AJ58" i="2"/>
  <c r="AK58" i="2"/>
  <c r="AL58" i="2"/>
  <c r="Q58" i="2"/>
  <c r="AE16" i="2"/>
  <c r="AF16" i="2"/>
  <c r="AG16" i="2"/>
  <c r="AI16" i="2"/>
  <c r="AJ16" i="2"/>
  <c r="AK16" i="2"/>
  <c r="AL16" i="2"/>
  <c r="AD17" i="2"/>
  <c r="AE17" i="2"/>
  <c r="AF17" i="2"/>
  <c r="AG17" i="2"/>
  <c r="AI17" i="2"/>
  <c r="AJ17" i="2"/>
  <c r="AK17" i="2"/>
  <c r="AL17" i="2"/>
  <c r="AE18" i="2"/>
  <c r="AF18" i="2"/>
  <c r="AG18" i="2"/>
  <c r="AI18" i="2"/>
  <c r="AJ18" i="2"/>
  <c r="AK18" i="2"/>
  <c r="AL18" i="2"/>
  <c r="AD19" i="2"/>
  <c r="AE19" i="2"/>
  <c r="AF19" i="2"/>
  <c r="AG19" i="2"/>
  <c r="AI19" i="2"/>
  <c r="AJ19" i="2"/>
  <c r="AK19" i="2"/>
  <c r="AL19" i="2"/>
  <c r="AE20" i="2"/>
  <c r="AF20" i="2"/>
  <c r="AG20" i="2"/>
  <c r="AI20" i="2"/>
  <c r="AJ20" i="2"/>
  <c r="AK20" i="2"/>
  <c r="AL20" i="2"/>
  <c r="AD21" i="2"/>
  <c r="AE21" i="2"/>
  <c r="AF21" i="2"/>
  <c r="AG21" i="2"/>
  <c r="AI21" i="2"/>
  <c r="AJ21" i="2"/>
  <c r="AK21" i="2"/>
  <c r="AL21" i="2"/>
  <c r="AD23" i="2"/>
  <c r="AE23" i="2"/>
  <c r="AF23" i="2"/>
  <c r="AG23" i="2"/>
  <c r="AI23" i="2"/>
  <c r="AJ23" i="2"/>
  <c r="AK23" i="2"/>
  <c r="AL23" i="2"/>
  <c r="AD26" i="2"/>
  <c r="AE26" i="2"/>
  <c r="AF26" i="2"/>
  <c r="AG26" i="2"/>
  <c r="AI26" i="2"/>
  <c r="AJ26" i="2"/>
  <c r="AK26" i="2"/>
  <c r="AL26" i="2"/>
  <c r="AD30" i="2"/>
  <c r="AE30" i="2"/>
  <c r="AF30" i="2"/>
  <c r="AI30" i="2"/>
  <c r="AJ30" i="2"/>
  <c r="AK30" i="2"/>
  <c r="AL30" i="2"/>
  <c r="AE31" i="2"/>
  <c r="AF31" i="2"/>
  <c r="AG31" i="2"/>
  <c r="AI31" i="2"/>
  <c r="AJ31" i="2"/>
  <c r="AK31" i="2"/>
  <c r="AL31" i="2"/>
  <c r="AD32" i="2"/>
  <c r="AE32" i="2"/>
  <c r="AF32" i="2"/>
  <c r="AG32" i="2"/>
  <c r="AI32" i="2"/>
  <c r="AJ32" i="2"/>
  <c r="AK32" i="2"/>
  <c r="AL32" i="2"/>
  <c r="AD33" i="2"/>
  <c r="AE33" i="2"/>
  <c r="AF33" i="2"/>
  <c r="AG33" i="2"/>
  <c r="AI33" i="2"/>
  <c r="AJ33" i="2"/>
  <c r="AK33" i="2"/>
  <c r="AL33" i="2"/>
  <c r="AD35" i="2"/>
  <c r="AE35" i="2"/>
  <c r="AF35" i="2"/>
  <c r="AG35" i="2"/>
  <c r="AI35" i="2"/>
  <c r="AJ35" i="2"/>
  <c r="AK35" i="2"/>
  <c r="AL35" i="2"/>
  <c r="AD36" i="2"/>
  <c r="AE36" i="2"/>
  <c r="AF36" i="2"/>
  <c r="AG36" i="2"/>
  <c r="AI36" i="2"/>
  <c r="AJ36" i="2"/>
  <c r="AK36" i="2"/>
  <c r="AL36" i="2"/>
  <c r="AD37" i="2"/>
  <c r="AE37" i="2"/>
  <c r="AF37" i="2"/>
  <c r="AG37" i="2"/>
  <c r="AI37" i="2"/>
  <c r="AJ37" i="2"/>
  <c r="AK37" i="2"/>
  <c r="AL37" i="2"/>
  <c r="AD39" i="2"/>
  <c r="AE39" i="2"/>
  <c r="AF39" i="2"/>
  <c r="AG39" i="2"/>
  <c r="AI39" i="2"/>
  <c r="AJ39" i="2"/>
  <c r="AK39" i="2"/>
  <c r="AL39" i="2"/>
  <c r="AD40" i="2"/>
  <c r="AE40" i="2"/>
  <c r="AF40" i="2"/>
  <c r="AG40" i="2"/>
  <c r="AI40" i="2"/>
  <c r="AJ40" i="2"/>
  <c r="AK40" i="2"/>
  <c r="AL40" i="2"/>
  <c r="AD41" i="2"/>
  <c r="AE41" i="2"/>
  <c r="AF41" i="2"/>
  <c r="AG41" i="2"/>
  <c r="AI41" i="2"/>
  <c r="AJ41" i="2"/>
  <c r="AK41" i="2"/>
  <c r="AL41" i="2"/>
  <c r="AD42" i="2"/>
  <c r="AE42" i="2"/>
  <c r="AF42" i="2"/>
  <c r="AG42" i="2"/>
  <c r="AI42" i="2"/>
  <c r="AJ42" i="2"/>
  <c r="AK42" i="2"/>
  <c r="AL42" i="2"/>
  <c r="AD43" i="2"/>
  <c r="AE43" i="2"/>
  <c r="AF43" i="2"/>
  <c r="AG43" i="2"/>
  <c r="AI43" i="2"/>
  <c r="AJ43" i="2"/>
  <c r="AK43" i="2"/>
  <c r="AL43" i="2"/>
  <c r="AD45" i="2"/>
  <c r="AE45" i="2"/>
  <c r="AF45" i="2"/>
  <c r="AG45" i="2"/>
  <c r="AI45" i="2"/>
  <c r="AJ45" i="2"/>
  <c r="AK45" i="2"/>
  <c r="AL45" i="2"/>
  <c r="AD49" i="2"/>
  <c r="AE49" i="2"/>
  <c r="AF49" i="2"/>
  <c r="AG49" i="2"/>
  <c r="AI49" i="2"/>
  <c r="AJ49" i="2"/>
  <c r="AK49" i="2"/>
  <c r="AL49" i="2"/>
  <c r="AD50" i="2"/>
  <c r="AE50" i="2"/>
  <c r="AF50" i="2"/>
  <c r="AG50" i="2"/>
  <c r="AI50" i="2"/>
  <c r="AJ50" i="2"/>
  <c r="AK50" i="2"/>
  <c r="AL50" i="2"/>
  <c r="AD51" i="2"/>
  <c r="AE51" i="2"/>
  <c r="AF51" i="2"/>
  <c r="AG51" i="2"/>
  <c r="AI51" i="2"/>
  <c r="AJ51" i="2"/>
  <c r="AK51" i="2"/>
  <c r="AL51" i="2"/>
  <c r="AD52" i="2"/>
  <c r="AE52" i="2"/>
  <c r="AF52" i="2"/>
  <c r="AG52" i="2"/>
  <c r="AI52" i="2"/>
  <c r="AJ52" i="2"/>
  <c r="AK52" i="2"/>
  <c r="AL52" i="2"/>
  <c r="AD53" i="2"/>
  <c r="AE53" i="2"/>
  <c r="AF53" i="2"/>
  <c r="AG53" i="2"/>
  <c r="AI53" i="2"/>
  <c r="AJ53" i="2"/>
  <c r="AK53" i="2"/>
  <c r="AL53" i="2"/>
  <c r="AD54" i="2"/>
  <c r="AE54" i="2"/>
  <c r="AF54" i="2"/>
  <c r="AG54" i="2"/>
  <c r="AI54" i="2"/>
  <c r="AJ54" i="2"/>
  <c r="AK54" i="2"/>
  <c r="AL54" i="2"/>
  <c r="AD55" i="2"/>
  <c r="AE55" i="2"/>
  <c r="AF55" i="2"/>
  <c r="AG55" i="2"/>
  <c r="AI55" i="2"/>
  <c r="AJ55" i="2"/>
  <c r="AK55" i="2"/>
  <c r="AL55" i="2"/>
  <c r="AD56" i="2"/>
  <c r="AE56" i="2"/>
  <c r="AF56" i="2"/>
  <c r="AG56" i="2"/>
  <c r="AI56" i="2"/>
  <c r="AJ56" i="2"/>
  <c r="AK56" i="2"/>
  <c r="AL56" i="2"/>
  <c r="AD59" i="2"/>
  <c r="AE59" i="2"/>
  <c r="AF59" i="2"/>
  <c r="AG59" i="2"/>
  <c r="AI59" i="2"/>
  <c r="AJ59" i="2"/>
  <c r="AK59" i="2"/>
  <c r="AL59" i="2"/>
  <c r="AD61" i="2"/>
  <c r="AE61" i="2"/>
  <c r="AF61" i="2"/>
  <c r="AG61" i="2"/>
  <c r="AI61" i="2"/>
  <c r="AJ61" i="2"/>
  <c r="AK61" i="2"/>
  <c r="AL61" i="2"/>
  <c r="AG64" i="2"/>
  <c r="AK64" i="2"/>
  <c r="AL64" i="2"/>
  <c r="AE66" i="2"/>
  <c r="AF66" i="2"/>
  <c r="AG66" i="2"/>
  <c r="AI66" i="2"/>
  <c r="AJ66" i="2"/>
  <c r="AK66" i="2"/>
  <c r="AL66" i="2"/>
  <c r="AD67" i="2"/>
  <c r="AE67" i="2"/>
  <c r="AF67" i="2"/>
  <c r="AG67" i="2"/>
  <c r="AI67" i="2"/>
  <c r="AJ67" i="2"/>
  <c r="AK67" i="2"/>
  <c r="AL67" i="2"/>
  <c r="AD68" i="2"/>
  <c r="AE68" i="2"/>
  <c r="AF68" i="2"/>
  <c r="AG68" i="2"/>
  <c r="AI68" i="2"/>
  <c r="AJ68" i="2"/>
  <c r="AK68" i="2"/>
  <c r="AL68" i="2"/>
  <c r="AD69" i="2"/>
  <c r="AE69" i="2"/>
  <c r="AF69" i="2"/>
  <c r="AG69" i="2"/>
  <c r="AI69" i="2"/>
  <c r="AJ69" i="2"/>
  <c r="AK69" i="2"/>
  <c r="AL69" i="2"/>
  <c r="AD70" i="2"/>
  <c r="AE70" i="2"/>
  <c r="AF70" i="2"/>
  <c r="AG70" i="2"/>
  <c r="AI70" i="2"/>
  <c r="AJ70" i="2"/>
  <c r="AK70" i="2"/>
  <c r="AL70" i="2"/>
  <c r="AE71" i="2"/>
  <c r="AF71" i="2"/>
  <c r="AG71" i="2"/>
  <c r="AI71" i="2"/>
  <c r="AJ71" i="2"/>
  <c r="AK71" i="2"/>
  <c r="AL71" i="2"/>
  <c r="AE72" i="2"/>
  <c r="AF72" i="2"/>
  <c r="AG72" i="2"/>
  <c r="AI72" i="2"/>
  <c r="AJ72" i="2"/>
  <c r="AK72" i="2"/>
  <c r="AL72" i="2"/>
  <c r="AD74" i="2"/>
  <c r="AE74" i="2"/>
  <c r="AF74" i="2"/>
  <c r="AG74" i="2"/>
  <c r="AI74" i="2"/>
  <c r="AJ74" i="2"/>
  <c r="AK74" i="2"/>
  <c r="AL74" i="2"/>
  <c r="AD75" i="2"/>
  <c r="AE75" i="2"/>
  <c r="AF75" i="2"/>
  <c r="AG75" i="2"/>
  <c r="AI75" i="2"/>
  <c r="AJ75" i="2"/>
  <c r="AK75" i="2"/>
  <c r="AL75" i="2"/>
  <c r="AD78" i="2"/>
  <c r="AE78" i="2"/>
  <c r="AF78" i="2"/>
  <c r="AG78" i="2"/>
  <c r="AI78" i="2"/>
  <c r="AJ78" i="2"/>
  <c r="AK78" i="2"/>
  <c r="AL78" i="2"/>
  <c r="AD93" i="2"/>
  <c r="AE93" i="2"/>
  <c r="AF93" i="2"/>
  <c r="AG93" i="2"/>
  <c r="AI93" i="2"/>
  <c r="AJ93" i="2"/>
  <c r="AK93" i="2"/>
  <c r="AL93" i="2"/>
  <c r="AD94" i="2"/>
  <c r="AE94" i="2"/>
  <c r="AF94" i="2"/>
  <c r="AG94" i="2"/>
  <c r="AI94" i="2"/>
  <c r="AJ94" i="2"/>
  <c r="AK94" i="2"/>
  <c r="AL94" i="2"/>
  <c r="AD95" i="2"/>
  <c r="AE95" i="2"/>
  <c r="AF95" i="2"/>
  <c r="AG95" i="2"/>
  <c r="AI95" i="2"/>
  <c r="AJ95" i="2"/>
  <c r="AK95" i="2"/>
  <c r="AL95" i="2"/>
  <c r="AD98" i="2"/>
  <c r="AE98" i="2"/>
  <c r="AF98" i="2"/>
  <c r="AG98" i="2"/>
  <c r="AI98" i="2"/>
  <c r="AJ98" i="2"/>
  <c r="AK98" i="2"/>
  <c r="AL98" i="2"/>
  <c r="AD99" i="2"/>
  <c r="AE99" i="2"/>
  <c r="AF99" i="2"/>
  <c r="AG99" i="2"/>
  <c r="AI99" i="2"/>
  <c r="AJ99" i="2"/>
  <c r="AK99" i="2"/>
  <c r="AL99" i="2"/>
  <c r="AD100" i="2"/>
  <c r="AE100" i="2"/>
  <c r="AF100" i="2"/>
  <c r="AG100" i="2"/>
  <c r="AI100" i="2"/>
  <c r="AJ100" i="2"/>
  <c r="AK100" i="2"/>
  <c r="AL100" i="2"/>
  <c r="AD101" i="2"/>
  <c r="AE101" i="2"/>
  <c r="AF101" i="2"/>
  <c r="AG101" i="2"/>
  <c r="AI101" i="2"/>
  <c r="AJ101" i="2"/>
  <c r="AK101" i="2"/>
  <c r="AL101" i="2"/>
  <c r="AD102" i="2"/>
  <c r="AE102" i="2"/>
  <c r="AF102" i="2"/>
  <c r="AG102" i="2"/>
  <c r="AI102" i="2"/>
  <c r="AJ102" i="2"/>
  <c r="AK102" i="2"/>
  <c r="AL102" i="2"/>
  <c r="AD106" i="2"/>
  <c r="AE106" i="2"/>
  <c r="AF106" i="2"/>
  <c r="AG106" i="2"/>
  <c r="AI106" i="2"/>
  <c r="AJ106" i="2"/>
  <c r="AK106" i="2"/>
  <c r="AL106" i="2"/>
  <c r="AG108" i="2"/>
  <c r="AI108" i="2"/>
  <c r="AJ108" i="2"/>
  <c r="AK108" i="2"/>
  <c r="AL108" i="2"/>
  <c r="AD109" i="2"/>
  <c r="AE109" i="2"/>
  <c r="AF109" i="2"/>
  <c r="AG109" i="2"/>
  <c r="AI109" i="2"/>
  <c r="AJ109" i="2"/>
  <c r="AK109" i="2"/>
  <c r="AL109" i="2"/>
  <c r="AD112" i="2"/>
  <c r="AE112" i="2"/>
  <c r="AF112" i="2"/>
  <c r="AG112" i="2"/>
  <c r="AI112" i="2"/>
  <c r="AJ112" i="2"/>
  <c r="AK112" i="2"/>
  <c r="AL112" i="2"/>
  <c r="AD113" i="2"/>
  <c r="AE113" i="2"/>
  <c r="AF113" i="2"/>
  <c r="AG113" i="2"/>
  <c r="AI113" i="2"/>
  <c r="AJ113" i="2"/>
  <c r="AK113" i="2"/>
  <c r="AL113" i="2"/>
  <c r="AD116" i="2"/>
  <c r="AE116" i="2"/>
  <c r="AF116" i="2"/>
  <c r="AG116" i="2"/>
  <c r="AI116" i="2"/>
  <c r="AJ116" i="2"/>
  <c r="AK116" i="2"/>
  <c r="AL116" i="2"/>
  <c r="AE117" i="2"/>
  <c r="AF117" i="2"/>
  <c r="AG117" i="2"/>
  <c r="AI117" i="2"/>
  <c r="AJ117" i="2"/>
  <c r="AK117" i="2"/>
  <c r="AL117" i="2"/>
  <c r="AD118" i="2"/>
  <c r="AE118" i="2"/>
  <c r="AF118" i="2"/>
  <c r="AG118" i="2"/>
  <c r="AI118" i="2"/>
  <c r="AJ118" i="2"/>
  <c r="AK118" i="2"/>
  <c r="AL118" i="2"/>
  <c r="AD119" i="2"/>
  <c r="AE119" i="2"/>
  <c r="AF119" i="2"/>
  <c r="AG119" i="2"/>
  <c r="AI119" i="2"/>
  <c r="AJ119" i="2"/>
  <c r="AK119" i="2"/>
  <c r="AL119" i="2"/>
  <c r="AD120" i="2"/>
  <c r="AE120" i="2"/>
  <c r="AF120" i="2"/>
  <c r="AG120" i="2"/>
  <c r="AI120" i="2"/>
  <c r="AJ120" i="2"/>
  <c r="AK120" i="2"/>
  <c r="AL120" i="2"/>
  <c r="AD121" i="2"/>
  <c r="AF121" i="2"/>
  <c r="AG121" i="2"/>
  <c r="AJ121" i="2"/>
  <c r="AK121" i="2"/>
  <c r="AL121" i="2"/>
  <c r="AG132" i="2"/>
  <c r="AG133" i="2"/>
  <c r="AD134" i="2"/>
  <c r="AE134" i="2"/>
  <c r="AF134" i="2"/>
  <c r="AG134" i="2"/>
  <c r="AI134" i="2"/>
  <c r="AJ134" i="2"/>
  <c r="AK134" i="2"/>
  <c r="AL134" i="2"/>
  <c r="AD135" i="2"/>
  <c r="AE135" i="2"/>
  <c r="AF135" i="2"/>
  <c r="AG135" i="2"/>
  <c r="AI135" i="2"/>
  <c r="AJ135" i="2"/>
  <c r="AK135" i="2"/>
  <c r="AL135" i="2"/>
  <c r="AD136" i="2"/>
  <c r="AE136" i="2"/>
  <c r="AF136" i="2"/>
  <c r="AG136" i="2"/>
  <c r="AI136" i="2"/>
  <c r="AJ136" i="2"/>
  <c r="AK136" i="2"/>
  <c r="AL136" i="2"/>
  <c r="AA136" i="2"/>
  <c r="Q136" i="2"/>
  <c r="AA135" i="2"/>
  <c r="AA134" i="2"/>
  <c r="V134" i="2" s="1"/>
  <c r="Q134" i="2"/>
  <c r="Z133" i="2"/>
  <c r="Z132" i="2" s="1"/>
  <c r="Y133" i="2"/>
  <c r="X133" i="2"/>
  <c r="X132" i="2" s="1"/>
  <c r="W133" i="2"/>
  <c r="W132" i="2" s="1"/>
  <c r="T133" i="2"/>
  <c r="T132" i="2" s="1"/>
  <c r="S133" i="2"/>
  <c r="S132" i="2" s="1"/>
  <c r="R133" i="2"/>
  <c r="R132" i="2" s="1"/>
  <c r="AA121" i="2"/>
  <c r="V121" i="2" s="1"/>
  <c r="Q121" i="2"/>
  <c r="AA120" i="2"/>
  <c r="V120" i="2" s="1"/>
  <c r="Q120" i="2"/>
  <c r="AA119" i="2"/>
  <c r="V119" i="2" s="1"/>
  <c r="Q119" i="2"/>
  <c r="AA118" i="2"/>
  <c r="V118" i="2" s="1"/>
  <c r="Q118" i="2"/>
  <c r="AA117" i="2"/>
  <c r="Q117" i="2"/>
  <c r="AA116" i="2"/>
  <c r="V116" i="2" s="1"/>
  <c r="Q116" i="2"/>
  <c r="AA113" i="2"/>
  <c r="V113" i="2" s="1"/>
  <c r="Q113" i="2"/>
  <c r="AA112" i="2"/>
  <c r="V112" i="2" s="1"/>
  <c r="Q112" i="2"/>
  <c r="Z111" i="2"/>
  <c r="Y111" i="2"/>
  <c r="X111" i="2"/>
  <c r="X110" i="2" s="1"/>
  <c r="W111" i="2"/>
  <c r="W110" i="2" s="1"/>
  <c r="U111" i="2"/>
  <c r="U110" i="2" s="1"/>
  <c r="T111" i="2"/>
  <c r="S111" i="2"/>
  <c r="S110" i="2" s="1"/>
  <c r="R111" i="2"/>
  <c r="R110" i="2" s="1"/>
  <c r="AA109" i="2"/>
  <c r="V109" i="2" s="1"/>
  <c r="Q109" i="2"/>
  <c r="AA108" i="2"/>
  <c r="V108" i="2" s="1"/>
  <c r="Q108" i="2"/>
  <c r="AA106" i="2"/>
  <c r="V106" i="2" s="1"/>
  <c r="Q106" i="2"/>
  <c r="AA102" i="2"/>
  <c r="V102" i="2" s="1"/>
  <c r="Q102" i="2"/>
  <c r="AA101" i="2"/>
  <c r="Q101" i="2"/>
  <c r="AA100" i="2"/>
  <c r="V100" i="2" s="1"/>
  <c r="Q100" i="2"/>
  <c r="AA99" i="2"/>
  <c r="V99" i="2" s="1"/>
  <c r="Q99" i="2"/>
  <c r="AA98" i="2"/>
  <c r="V98" i="2" s="1"/>
  <c r="Q98" i="2"/>
  <c r="Z97" i="2"/>
  <c r="Z96" i="2" s="1"/>
  <c r="Y97" i="2"/>
  <c r="Y96" i="2" s="1"/>
  <c r="X97" i="2"/>
  <c r="X96" i="2" s="1"/>
  <c r="W97" i="2"/>
  <c r="W96" i="2" s="1"/>
  <c r="U97" i="2"/>
  <c r="U96" i="2" s="1"/>
  <c r="T97" i="2"/>
  <c r="T96" i="2" s="1"/>
  <c r="S97" i="2"/>
  <c r="S96" i="2" s="1"/>
  <c r="R97" i="2"/>
  <c r="R96" i="2" s="1"/>
  <c r="V95" i="2"/>
  <c r="Q95" i="2"/>
  <c r="AA94" i="2"/>
  <c r="V94" i="2" s="1"/>
  <c r="Q94" i="2"/>
  <c r="AA93" i="2"/>
  <c r="V93" i="2" s="1"/>
  <c r="Q93" i="2"/>
  <c r="AA78" i="2"/>
  <c r="V78" i="2" s="1"/>
  <c r="Q78" i="2"/>
  <c r="AA75" i="2"/>
  <c r="V75" i="2" s="1"/>
  <c r="Q75" i="2"/>
  <c r="AA74" i="2"/>
  <c r="V74" i="2" s="1"/>
  <c r="Q74" i="2"/>
  <c r="AA72" i="2"/>
  <c r="V72" i="2" s="1"/>
  <c r="Q72" i="2"/>
  <c r="AA71" i="2"/>
  <c r="Q71" i="2"/>
  <c r="AA70" i="2"/>
  <c r="V70" i="2" s="1"/>
  <c r="Q70" i="2"/>
  <c r="AA69" i="2"/>
  <c r="V69" i="2" s="1"/>
  <c r="Q69" i="2"/>
  <c r="V68" i="2"/>
  <c r="Q68" i="2"/>
  <c r="AA67" i="2"/>
  <c r="V67" i="2" s="1"/>
  <c r="Q67" i="2"/>
  <c r="AA66" i="2"/>
  <c r="Q66" i="2"/>
  <c r="Z65" i="2"/>
  <c r="Y65" i="2"/>
  <c r="X65" i="2"/>
  <c r="X64" i="2" s="1"/>
  <c r="W65" i="2"/>
  <c r="W64" i="2" s="1"/>
  <c r="U65" i="2"/>
  <c r="T65" i="2"/>
  <c r="T64" i="2" s="1"/>
  <c r="S65" i="2"/>
  <c r="R65" i="2"/>
  <c r="R64" i="2" s="1"/>
  <c r="AA61" i="2"/>
  <c r="V61" i="2" s="1"/>
  <c r="Q61" i="2"/>
  <c r="AA59" i="2"/>
  <c r="V59" i="2" s="1"/>
  <c r="Q59" i="2"/>
  <c r="AA56" i="2"/>
  <c r="V56" i="2" s="1"/>
  <c r="Q56" i="2"/>
  <c r="AA55" i="2"/>
  <c r="V55" i="2" s="1"/>
  <c r="Q55" i="2"/>
  <c r="AA54" i="2"/>
  <c r="V54" i="2" s="1"/>
  <c r="Q54" i="2"/>
  <c r="AA53" i="2"/>
  <c r="V53" i="2" s="1"/>
  <c r="Q53" i="2"/>
  <c r="AA52" i="2"/>
  <c r="V52" i="2" s="1"/>
  <c r="Q52" i="2"/>
  <c r="Q51" i="2"/>
  <c r="AA50" i="2"/>
  <c r="V50" i="2" s="1"/>
  <c r="Q50" i="2"/>
  <c r="Q49" i="2"/>
  <c r="AA45" i="2"/>
  <c r="V45" i="2" s="1"/>
  <c r="Q45" i="2"/>
  <c r="AA43" i="2"/>
  <c r="V43" i="2" s="1"/>
  <c r="Q43" i="2"/>
  <c r="AA42" i="2"/>
  <c r="V42" i="2" s="1"/>
  <c r="Q42" i="2"/>
  <c r="AA41" i="2"/>
  <c r="V41" i="2" s="1"/>
  <c r="Q41" i="2"/>
  <c r="AA40" i="2"/>
  <c r="Q40" i="2"/>
  <c r="AA39" i="2"/>
  <c r="V39" i="2" s="1"/>
  <c r="Q39" i="2"/>
  <c r="AA37" i="2"/>
  <c r="V37" i="2" s="1"/>
  <c r="Q37" i="2"/>
  <c r="AA36" i="2"/>
  <c r="V36" i="2" s="1"/>
  <c r="Q36" i="2"/>
  <c r="AA35" i="2"/>
  <c r="V35" i="2" s="1"/>
  <c r="Q35" i="2"/>
  <c r="AA33" i="2"/>
  <c r="Q33" i="2"/>
  <c r="AA32" i="2"/>
  <c r="V32" i="2" s="1"/>
  <c r="Q32" i="2"/>
  <c r="AA31" i="2"/>
  <c r="V31" i="2" s="1"/>
  <c r="Q31" i="2"/>
  <c r="AA30" i="2"/>
  <c r="V30" i="2" s="1"/>
  <c r="AA26" i="2"/>
  <c r="V26" i="2" s="1"/>
  <c r="Q26" i="2"/>
  <c r="AA23" i="2"/>
  <c r="V23" i="2" s="1"/>
  <c r="Q23" i="2"/>
  <c r="AA21" i="2"/>
  <c r="V21" i="2" s="1"/>
  <c r="Q21" i="2"/>
  <c r="V20" i="2"/>
  <c r="Q20" i="2"/>
  <c r="AA19" i="2"/>
  <c r="V19" i="2" s="1"/>
  <c r="Q19" i="2"/>
  <c r="AA18" i="2"/>
  <c r="Q18" i="2"/>
  <c r="AA17" i="2"/>
  <c r="V17" i="2" s="1"/>
  <c r="Q17" i="2"/>
  <c r="AA16" i="2"/>
  <c r="V16" i="2" s="1"/>
  <c r="AD31" i="2"/>
  <c r="I15" i="2"/>
  <c r="AG30" i="2"/>
  <c r="O26" i="2"/>
  <c r="J26" i="2" s="1"/>
  <c r="E26" i="2"/>
  <c r="AD108" i="2"/>
  <c r="AD20" i="2"/>
  <c r="E121" i="2"/>
  <c r="AE121" i="2"/>
  <c r="AF108" i="2"/>
  <c r="AE108" i="2"/>
  <c r="F111" i="2"/>
  <c r="AD117" i="2"/>
  <c r="AD18" i="2"/>
  <c r="O40" i="2"/>
  <c r="J40" i="2" s="1"/>
  <c r="G111" i="2"/>
  <c r="H111" i="2"/>
  <c r="H110" i="2" s="1"/>
  <c r="I111" i="2"/>
  <c r="I110" i="2" s="1"/>
  <c r="K111" i="2"/>
  <c r="K110" i="2" s="1"/>
  <c r="L111" i="2"/>
  <c r="L110" i="2" s="1"/>
  <c r="M111" i="2"/>
  <c r="M110" i="2" s="1"/>
  <c r="N111" i="2"/>
  <c r="K133" i="2"/>
  <c r="L133" i="2"/>
  <c r="M133" i="2"/>
  <c r="M132" i="2" s="1"/>
  <c r="N133" i="2"/>
  <c r="E31" i="2"/>
  <c r="O136" i="2"/>
  <c r="J136" i="2" s="1"/>
  <c r="E136" i="2"/>
  <c r="O135" i="2"/>
  <c r="J135" i="2" s="1"/>
  <c r="P135" i="2" s="1"/>
  <c r="AC135" i="2"/>
  <c r="O134" i="2"/>
  <c r="J134" i="2" s="1"/>
  <c r="E134" i="2"/>
  <c r="H133" i="2"/>
  <c r="H132" i="2" s="1"/>
  <c r="G133" i="2"/>
  <c r="G132" i="2" s="1"/>
  <c r="F133" i="2"/>
  <c r="O121" i="2"/>
  <c r="J121" i="2" s="1"/>
  <c r="O120" i="2"/>
  <c r="J120" i="2" s="1"/>
  <c r="E120" i="2"/>
  <c r="O119" i="2"/>
  <c r="E119" i="2"/>
  <c r="O118" i="2"/>
  <c r="J118" i="2" s="1"/>
  <c r="E118" i="2"/>
  <c r="O117" i="2"/>
  <c r="J117" i="2" s="1"/>
  <c r="E117" i="2"/>
  <c r="O116" i="2"/>
  <c r="E116" i="2"/>
  <c r="O113" i="2"/>
  <c r="E113" i="2"/>
  <c r="O112" i="2"/>
  <c r="J112" i="2" s="1"/>
  <c r="E112" i="2"/>
  <c r="O109" i="2"/>
  <c r="J109" i="2" s="1"/>
  <c r="E109" i="2"/>
  <c r="O108" i="2"/>
  <c r="E108" i="2"/>
  <c r="O106" i="2"/>
  <c r="J106" i="2" s="1"/>
  <c r="E106" i="2"/>
  <c r="O102" i="2"/>
  <c r="J102" i="2" s="1"/>
  <c r="E102" i="2"/>
  <c r="O101" i="2"/>
  <c r="J101" i="2" s="1"/>
  <c r="E101" i="2"/>
  <c r="O100" i="2"/>
  <c r="E100" i="2"/>
  <c r="O99" i="2"/>
  <c r="E99" i="2"/>
  <c r="O98" i="2"/>
  <c r="J98" i="2" s="1"/>
  <c r="E98" i="2"/>
  <c r="N97" i="2"/>
  <c r="M97" i="2"/>
  <c r="M96" i="2" s="1"/>
  <c r="L97" i="2"/>
  <c r="K97" i="2"/>
  <c r="K96" i="2" s="1"/>
  <c r="I97" i="2"/>
  <c r="I96" i="2" s="1"/>
  <c r="H97" i="2"/>
  <c r="H96" i="2" s="1"/>
  <c r="G97" i="2"/>
  <c r="G96" i="2" s="1"/>
  <c r="F97" i="2"/>
  <c r="F96" i="2" s="1"/>
  <c r="E95" i="2"/>
  <c r="O94" i="2"/>
  <c r="E94" i="2"/>
  <c r="E93" i="2"/>
  <c r="O78" i="2"/>
  <c r="J78" i="2" s="1"/>
  <c r="E78" i="2"/>
  <c r="O75" i="2"/>
  <c r="J75" i="2" s="1"/>
  <c r="E75" i="2"/>
  <c r="O74" i="2"/>
  <c r="J74" i="2" s="1"/>
  <c r="E74" i="2"/>
  <c r="O72" i="2"/>
  <c r="E72" i="2"/>
  <c r="O71" i="2"/>
  <c r="J71" i="2" s="1"/>
  <c r="E71" i="2"/>
  <c r="O70" i="2"/>
  <c r="E70" i="2"/>
  <c r="O69" i="2"/>
  <c r="E69" i="2"/>
  <c r="O68" i="2"/>
  <c r="J68" i="2" s="1"/>
  <c r="E68" i="2"/>
  <c r="O67" i="2"/>
  <c r="E67" i="2"/>
  <c r="O66" i="2"/>
  <c r="E66" i="2"/>
  <c r="N65" i="2"/>
  <c r="M65" i="2"/>
  <c r="L65" i="2"/>
  <c r="L64" i="2" s="1"/>
  <c r="K65" i="2"/>
  <c r="K64" i="2" s="1"/>
  <c r="I65" i="2"/>
  <c r="H65" i="2"/>
  <c r="O61" i="2"/>
  <c r="J61" i="2" s="1"/>
  <c r="E61" i="2"/>
  <c r="O59" i="2"/>
  <c r="E59" i="2"/>
  <c r="O56" i="2"/>
  <c r="E56" i="2"/>
  <c r="O55" i="2"/>
  <c r="E55" i="2"/>
  <c r="O54" i="2"/>
  <c r="J54" i="2" s="1"/>
  <c r="E54" i="2"/>
  <c r="O53" i="2"/>
  <c r="E53" i="2"/>
  <c r="O52" i="2"/>
  <c r="J52" i="2" s="1"/>
  <c r="E52" i="2"/>
  <c r="E51" i="2"/>
  <c r="O50" i="2"/>
  <c r="E50" i="2"/>
  <c r="E49" i="2"/>
  <c r="O45" i="2"/>
  <c r="E45" i="2"/>
  <c r="O43" i="2"/>
  <c r="J43" i="2" s="1"/>
  <c r="E43" i="2"/>
  <c r="O42" i="2"/>
  <c r="J42" i="2" s="1"/>
  <c r="E42" i="2"/>
  <c r="O41" i="2"/>
  <c r="J41" i="2" s="1"/>
  <c r="E41" i="2"/>
  <c r="E40" i="2"/>
  <c r="O39" i="2"/>
  <c r="E39" i="2"/>
  <c r="O37" i="2"/>
  <c r="J37" i="2" s="1"/>
  <c r="E37" i="2"/>
  <c r="O36" i="2"/>
  <c r="E36" i="2"/>
  <c r="O35" i="2"/>
  <c r="E35" i="2"/>
  <c r="O33" i="2"/>
  <c r="J33" i="2" s="1"/>
  <c r="E33" i="2"/>
  <c r="O32" i="2"/>
  <c r="J32" i="2" s="1"/>
  <c r="E32" i="2"/>
  <c r="O31" i="2"/>
  <c r="J31" i="2" s="1"/>
  <c r="O30" i="2"/>
  <c r="O28" i="2"/>
  <c r="E28" i="2"/>
  <c r="O23" i="2"/>
  <c r="J23" i="2" s="1"/>
  <c r="E23" i="2"/>
  <c r="O21" i="2"/>
  <c r="J21" i="2" s="1"/>
  <c r="E21" i="2"/>
  <c r="J20" i="2"/>
  <c r="E20" i="2"/>
  <c r="O19" i="2"/>
  <c r="E19" i="2"/>
  <c r="O18" i="2"/>
  <c r="J18" i="2" s="1"/>
  <c r="E18" i="2"/>
  <c r="O17" i="2"/>
  <c r="J17" i="2" s="1"/>
  <c r="E17" i="2"/>
  <c r="O16" i="2"/>
  <c r="E16" i="2"/>
  <c r="J95" i="2"/>
  <c r="AM95" i="2"/>
  <c r="J49" i="2"/>
  <c r="E65" i="2" l="1"/>
  <c r="M137" i="2"/>
  <c r="Z137" i="2"/>
  <c r="U137" i="2"/>
  <c r="W137" i="2"/>
  <c r="X137" i="2"/>
  <c r="E15" i="2"/>
  <c r="E14" i="2" s="1"/>
  <c r="E97" i="2"/>
  <c r="E96" i="2" s="1"/>
  <c r="E111" i="2"/>
  <c r="E110" i="2" s="1"/>
  <c r="AM62" i="2"/>
  <c r="AM16" i="2"/>
  <c r="P21" i="2"/>
  <c r="AC48" i="2"/>
  <c r="J46" i="2"/>
  <c r="AH46" i="2" s="1"/>
  <c r="AM46" i="2"/>
  <c r="J48" i="2"/>
  <c r="AH48" i="2" s="1"/>
  <c r="AM48" i="2"/>
  <c r="AM134" i="2"/>
  <c r="AM51" i="2"/>
  <c r="AG15" i="2"/>
  <c r="AC37" i="2"/>
  <c r="AC40" i="2"/>
  <c r="Q15" i="2"/>
  <c r="Q14" i="2" s="1"/>
  <c r="R14" i="2"/>
  <c r="R137" i="2" s="1"/>
  <c r="AD15" i="2"/>
  <c r="AM100" i="2"/>
  <c r="J100" i="2"/>
  <c r="AH100" i="2" s="1"/>
  <c r="AC101" i="2"/>
  <c r="AL133" i="2"/>
  <c r="AH102" i="2"/>
  <c r="O133" i="2"/>
  <c r="O132" i="2" s="1"/>
  <c r="AC95" i="2"/>
  <c r="AF15" i="2"/>
  <c r="AM28" i="2"/>
  <c r="AH32" i="2"/>
  <c r="AM35" i="2"/>
  <c r="AC51" i="2"/>
  <c r="AM53" i="2"/>
  <c r="AM55" i="2"/>
  <c r="P78" i="2"/>
  <c r="P98" i="2"/>
  <c r="AG110" i="2"/>
  <c r="AM121" i="2"/>
  <c r="AG96" i="2"/>
  <c r="AL97" i="2"/>
  <c r="AC93" i="2"/>
  <c r="Q65" i="2"/>
  <c r="Q64" i="2" s="1"/>
  <c r="AM103" i="2"/>
  <c r="P54" i="2"/>
  <c r="AM66" i="2"/>
  <c r="AM70" i="2"/>
  <c r="AM72" i="2"/>
  <c r="AB75" i="2"/>
  <c r="J133" i="2"/>
  <c r="J132" i="2" s="1"/>
  <c r="J16" i="2"/>
  <c r="AH16" i="2" s="1"/>
  <c r="AJ110" i="2"/>
  <c r="AC30" i="2"/>
  <c r="P101" i="2"/>
  <c r="AE133" i="2"/>
  <c r="P37" i="2"/>
  <c r="AC38" i="2"/>
  <c r="AM98" i="2"/>
  <c r="AH121" i="2"/>
  <c r="AH109" i="2"/>
  <c r="AM119" i="2"/>
  <c r="AH61" i="2"/>
  <c r="AI110" i="2"/>
  <c r="AM41" i="2"/>
  <c r="P95" i="2"/>
  <c r="AM109" i="2"/>
  <c r="AH17" i="2"/>
  <c r="AM19" i="2"/>
  <c r="AM36" i="2"/>
  <c r="AM39" i="2"/>
  <c r="AC71" i="2"/>
  <c r="AC74" i="2"/>
  <c r="AI96" i="2"/>
  <c r="AC100" i="2"/>
  <c r="AC102" i="2"/>
  <c r="P112" i="2"/>
  <c r="P120" i="2"/>
  <c r="AL111" i="2"/>
  <c r="N110" i="2"/>
  <c r="AL110" i="2" s="1"/>
  <c r="AG111" i="2"/>
  <c r="AB45" i="2"/>
  <c r="AB72" i="2"/>
  <c r="J28" i="2"/>
  <c r="AH28" i="2" s="1"/>
  <c r="AH134" i="2"/>
  <c r="AM32" i="2"/>
  <c r="AB99" i="2"/>
  <c r="AH52" i="2"/>
  <c r="AM54" i="2"/>
  <c r="AM17" i="2"/>
  <c r="AM56" i="2"/>
  <c r="AM61" i="2"/>
  <c r="P75" i="2"/>
  <c r="P106" i="2"/>
  <c r="AB17" i="2"/>
  <c r="AB19" i="2"/>
  <c r="AB54" i="2"/>
  <c r="AC118" i="2"/>
  <c r="AC20" i="2"/>
  <c r="AC18" i="2"/>
  <c r="AC105" i="2"/>
  <c r="J62" i="2"/>
  <c r="P62" i="2" s="1"/>
  <c r="AJ15" i="2"/>
  <c r="AK133" i="2"/>
  <c r="AI133" i="2"/>
  <c r="AH118" i="2"/>
  <c r="AC103" i="2"/>
  <c r="AI97" i="2"/>
  <c r="O97" i="2"/>
  <c r="O96" i="2" s="1"/>
  <c r="AG65" i="2"/>
  <c r="AL65" i="2"/>
  <c r="AJ14" i="2"/>
  <c r="AB48" i="2"/>
  <c r="AM42" i="2"/>
  <c r="P40" i="2"/>
  <c r="AH42" i="2"/>
  <c r="AL14" i="2"/>
  <c r="P20" i="2"/>
  <c r="AB74" i="2"/>
  <c r="AH103" i="2"/>
  <c r="AB103" i="2"/>
  <c r="P74" i="2"/>
  <c r="J19" i="2"/>
  <c r="AH19" i="2" s="1"/>
  <c r="P136" i="2"/>
  <c r="AM75" i="2"/>
  <c r="AM120" i="2"/>
  <c r="P32" i="2"/>
  <c r="AC49" i="2"/>
  <c r="AC52" i="2"/>
  <c r="AC61" i="2"/>
  <c r="AC106" i="2"/>
  <c r="AM116" i="2"/>
  <c r="N132" i="2"/>
  <c r="AL132" i="2" s="1"/>
  <c r="AJ111" i="2"/>
  <c r="AB43" i="2"/>
  <c r="AB52" i="2"/>
  <c r="AC117" i="2"/>
  <c r="AM27" i="2"/>
  <c r="AH75" i="2"/>
  <c r="N96" i="2"/>
  <c r="AL96" i="2" s="1"/>
  <c r="AC41" i="2"/>
  <c r="AC43" i="2"/>
  <c r="AH78" i="2"/>
  <c r="AH98" i="2"/>
  <c r="AM117" i="2"/>
  <c r="AK15" i="2"/>
  <c r="AH112" i="2"/>
  <c r="AC21" i="2"/>
  <c r="P41" i="2"/>
  <c r="AG97" i="2"/>
  <c r="AC99" i="2"/>
  <c r="AB23" i="2"/>
  <c r="AB70" i="2"/>
  <c r="AB102" i="2"/>
  <c r="AB112" i="2"/>
  <c r="AB105" i="2"/>
  <c r="AC136" i="2"/>
  <c r="AM136" i="2"/>
  <c r="Y132" i="2"/>
  <c r="AK132" i="2" s="1"/>
  <c r="AD133" i="2"/>
  <c r="AC134" i="2"/>
  <c r="AF65" i="2"/>
  <c r="AM21" i="2"/>
  <c r="AB119" i="2"/>
  <c r="AB113" i="2"/>
  <c r="AC113" i="2"/>
  <c r="AC16" i="2"/>
  <c r="AB16" i="2"/>
  <c r="AC116" i="2"/>
  <c r="P71" i="2"/>
  <c r="H64" i="2"/>
  <c r="AF64" i="2" s="1"/>
  <c r="AC53" i="2"/>
  <c r="AE132" i="2"/>
  <c r="AC121" i="2"/>
  <c r="AE97" i="2"/>
  <c r="AC108" i="2"/>
  <c r="AB108" i="2"/>
  <c r="AB78" i="2"/>
  <c r="AH41" i="2"/>
  <c r="AM23" i="2"/>
  <c r="P93" i="2"/>
  <c r="AB31" i="2"/>
  <c r="AM33" i="2"/>
  <c r="AB36" i="2"/>
  <c r="AC39" i="2"/>
  <c r="AB59" i="2"/>
  <c r="AC70" i="2"/>
  <c r="AM58" i="2"/>
  <c r="AB73" i="2"/>
  <c r="P49" i="2"/>
  <c r="J36" i="2"/>
  <c r="AH95" i="2"/>
  <c r="J70" i="2"/>
  <c r="J72" i="2"/>
  <c r="AH72" i="2" s="1"/>
  <c r="AC45" i="2"/>
  <c r="AM67" i="2"/>
  <c r="AC23" i="2"/>
  <c r="AB35" i="2"/>
  <c r="AC56" i="2"/>
  <c r="AC28" i="2"/>
  <c r="AC73" i="2"/>
  <c r="O65" i="2"/>
  <c r="O64" i="2" s="1"/>
  <c r="J66" i="2"/>
  <c r="P66" i="2" s="1"/>
  <c r="AC19" i="2"/>
  <c r="AC33" i="2"/>
  <c r="AC36" i="2"/>
  <c r="AC55" i="2"/>
  <c r="AC59" i="2"/>
  <c r="AC75" i="2"/>
  <c r="AC31" i="2"/>
  <c r="AM26" i="2"/>
  <c r="AM18" i="2"/>
  <c r="AC26" i="2"/>
  <c r="AB94" i="2"/>
  <c r="AJ64" i="2"/>
  <c r="AB29" i="2"/>
  <c r="AC68" i="2"/>
  <c r="AH31" i="2"/>
  <c r="AB30" i="2"/>
  <c r="AH23" i="2"/>
  <c r="P23" i="2"/>
  <c r="P52" i="2"/>
  <c r="AM31" i="2"/>
  <c r="K132" i="2"/>
  <c r="AI132" i="2" s="1"/>
  <c r="P61" i="2"/>
  <c r="P118" i="2"/>
  <c r="F132" i="2"/>
  <c r="AD132" i="2" s="1"/>
  <c r="J39" i="2"/>
  <c r="AH39" i="2" s="1"/>
  <c r="J35" i="2"/>
  <c r="AH35" i="2" s="1"/>
  <c r="AM93" i="2"/>
  <c r="AC54" i="2"/>
  <c r="AC69" i="2"/>
  <c r="AC109" i="2"/>
  <c r="P109" i="2"/>
  <c r="AC112" i="2"/>
  <c r="AM113" i="2"/>
  <c r="J113" i="2"/>
  <c r="AB50" i="2"/>
  <c r="AM59" i="2"/>
  <c r="J59" i="2"/>
  <c r="AH59" i="2" s="1"/>
  <c r="E133" i="2"/>
  <c r="E132" i="2" s="1"/>
  <c r="J53" i="2"/>
  <c r="J55" i="2"/>
  <c r="AH55" i="2" s="1"/>
  <c r="AM78" i="2"/>
  <c r="P117" i="2"/>
  <c r="AJ65" i="2"/>
  <c r="AM30" i="2"/>
  <c r="AM50" i="2"/>
  <c r="J50" i="2"/>
  <c r="AH50" i="2" s="1"/>
  <c r="AM69" i="2"/>
  <c r="J69" i="2"/>
  <c r="AI111" i="2"/>
  <c r="V33" i="2"/>
  <c r="AB33" i="2" s="1"/>
  <c r="AB42" i="2"/>
  <c r="AB67" i="2"/>
  <c r="V101" i="2"/>
  <c r="AH101" i="2" s="1"/>
  <c r="AM101" i="2"/>
  <c r="AM45" i="2"/>
  <c r="J45" i="2"/>
  <c r="AC72" i="2"/>
  <c r="J94" i="2"/>
  <c r="AH94" i="2" s="1"/>
  <c r="AM94" i="2"/>
  <c r="AM99" i="2"/>
  <c r="J99" i="2"/>
  <c r="L132" i="2"/>
  <c r="AJ132" i="2" s="1"/>
  <c r="AJ133" i="2"/>
  <c r="AB56" i="2"/>
  <c r="V18" i="2"/>
  <c r="AB95" i="2"/>
  <c r="AB100" i="2"/>
  <c r="V117" i="2"/>
  <c r="AB117" i="2" s="1"/>
  <c r="V136" i="2"/>
  <c r="P102" i="2"/>
  <c r="AM108" i="2"/>
  <c r="J108" i="2"/>
  <c r="AH20" i="2"/>
  <c r="S64" i="2"/>
  <c r="S137" i="2" s="1"/>
  <c r="AE65" i="2"/>
  <c r="AI65" i="2"/>
  <c r="AM71" i="2"/>
  <c r="V71" i="2"/>
  <c r="AH93" i="2"/>
  <c r="AH58" i="2"/>
  <c r="P58" i="2"/>
  <c r="AK14" i="2"/>
  <c r="AH74" i="2"/>
  <c r="AC17" i="2"/>
  <c r="AC67" i="2"/>
  <c r="AM74" i="2"/>
  <c r="AC78" i="2"/>
  <c r="AC94" i="2"/>
  <c r="AM112" i="2"/>
  <c r="AC119" i="2"/>
  <c r="AB21" i="2"/>
  <c r="AB28" i="2"/>
  <c r="AB51" i="2"/>
  <c r="P103" i="2"/>
  <c r="P68" i="2"/>
  <c r="AH54" i="2"/>
  <c r="AC42" i="2"/>
  <c r="AF97" i="2"/>
  <c r="AJ97" i="2"/>
  <c r="AM102" i="2"/>
  <c r="AH120" i="2"/>
  <c r="AH26" i="2"/>
  <c r="AB39" i="2"/>
  <c r="AB41" i="2"/>
  <c r="AB55" i="2"/>
  <c r="AB61" i="2"/>
  <c r="AB109" i="2"/>
  <c r="AC44" i="2"/>
  <c r="AM29" i="2"/>
  <c r="AD96" i="2"/>
  <c r="P18" i="2"/>
  <c r="P17" i="2"/>
  <c r="AM68" i="2"/>
  <c r="AH63" i="2"/>
  <c r="AB63" i="2"/>
  <c r="AH51" i="2"/>
  <c r="AB46" i="2"/>
  <c r="AH37" i="2"/>
  <c r="AM37" i="2"/>
  <c r="AB37" i="2"/>
  <c r="AM20" i="2"/>
  <c r="AI15" i="2"/>
  <c r="AI14" i="2"/>
  <c r="AF132" i="2"/>
  <c r="AF133" i="2"/>
  <c r="AB121" i="2"/>
  <c r="AB118" i="2"/>
  <c r="AD111" i="2"/>
  <c r="AE111" i="2"/>
  <c r="AB98" i="2"/>
  <c r="AC98" i="2"/>
  <c r="AE96" i="2"/>
  <c r="AF96" i="2"/>
  <c r="AB69" i="2"/>
  <c r="AB68" i="2"/>
  <c r="AD65" i="2"/>
  <c r="AB53" i="2"/>
  <c r="AC35" i="2"/>
  <c r="AC29" i="2"/>
  <c r="AB26" i="2"/>
  <c r="AB20" i="2"/>
  <c r="AE15" i="2"/>
  <c r="AI64" i="2"/>
  <c r="AM63" i="2"/>
  <c r="P51" i="2"/>
  <c r="P26" i="2"/>
  <c r="P134" i="2"/>
  <c r="P121" i="2"/>
  <c r="AC120" i="2"/>
  <c r="G110" i="2"/>
  <c r="AE110" i="2" s="1"/>
  <c r="F110" i="2"/>
  <c r="AD110" i="2" s="1"/>
  <c r="F64" i="2"/>
  <c r="H14" i="2"/>
  <c r="G14" i="2"/>
  <c r="AH43" i="2"/>
  <c r="P43" i="2"/>
  <c r="AC66" i="2"/>
  <c r="AB32" i="2"/>
  <c r="AC32" i="2"/>
  <c r="V40" i="2"/>
  <c r="AM40" i="2"/>
  <c r="AK96" i="2"/>
  <c r="AB106" i="2"/>
  <c r="AH106" i="2"/>
  <c r="T110" i="2"/>
  <c r="T137" i="2" s="1"/>
  <c r="AF111" i="2"/>
  <c r="Y110" i="2"/>
  <c r="AK110" i="2" s="1"/>
  <c r="AK111" i="2"/>
  <c r="V135" i="2"/>
  <c r="AB135" i="2" s="1"/>
  <c r="AN135" i="2" s="1"/>
  <c r="AA133" i="2"/>
  <c r="AA132" i="2" s="1"/>
  <c r="J38" i="2"/>
  <c r="AM38" i="2"/>
  <c r="AH21" i="2"/>
  <c r="P42" i="2"/>
  <c r="L96" i="2"/>
  <c r="L137" i="2" s="1"/>
  <c r="AM43" i="2"/>
  <c r="O15" i="2"/>
  <c r="J119" i="2"/>
  <c r="AM52" i="2"/>
  <c r="AK65" i="2"/>
  <c r="P31" i="2"/>
  <c r="J56" i="2"/>
  <c r="J116" i="2"/>
  <c r="AH68" i="2"/>
  <c r="O111" i="2"/>
  <c r="AM106" i="2"/>
  <c r="AK97" i="2"/>
  <c r="AC50" i="2"/>
  <c r="AA97" i="2"/>
  <c r="AA15" i="2"/>
  <c r="AA14" i="2" s="1"/>
  <c r="AC27" i="2"/>
  <c r="AB27" i="2"/>
  <c r="J73" i="2"/>
  <c r="AH73" i="2" s="1"/>
  <c r="AM73" i="2"/>
  <c r="V49" i="2"/>
  <c r="AB49" i="2" s="1"/>
  <c r="AM49" i="2"/>
  <c r="J30" i="2"/>
  <c r="P33" i="2"/>
  <c r="J67" i="2"/>
  <c r="AD97" i="2"/>
  <c r="AM135" i="2"/>
  <c r="I14" i="2"/>
  <c r="AB120" i="2"/>
  <c r="AB58" i="2"/>
  <c r="AC58" i="2"/>
  <c r="AL15" i="2"/>
  <c r="P63" i="2"/>
  <c r="AC63" i="2"/>
  <c r="P44" i="2"/>
  <c r="J105" i="2"/>
  <c r="AM105" i="2"/>
  <c r="AC62" i="2"/>
  <c r="AB62" i="2"/>
  <c r="Q97" i="2"/>
  <c r="Q96" i="2" s="1"/>
  <c r="Q133" i="2"/>
  <c r="AB134" i="2"/>
  <c r="V44" i="2"/>
  <c r="AB44" i="2" s="1"/>
  <c r="AM44" i="2"/>
  <c r="P29" i="2"/>
  <c r="AH29" i="2"/>
  <c r="AM118" i="2"/>
  <c r="AA111" i="2"/>
  <c r="AA110" i="2" s="1"/>
  <c r="V66" i="2"/>
  <c r="AA65" i="2"/>
  <c r="AA64" i="2" s="1"/>
  <c r="AB93" i="2"/>
  <c r="Q111" i="2"/>
  <c r="AB116" i="2"/>
  <c r="AB38" i="2"/>
  <c r="AB47" i="2"/>
  <c r="AN47" i="2" s="1"/>
  <c r="G137" i="2" l="1"/>
  <c r="H137" i="2"/>
  <c r="AD64" i="2"/>
  <c r="F137" i="2"/>
  <c r="AI137" i="2"/>
  <c r="Y137" i="2"/>
  <c r="AG14" i="2"/>
  <c r="AG137" i="2" s="1"/>
  <c r="I137" i="2"/>
  <c r="AK137" i="2"/>
  <c r="AL137" i="2"/>
  <c r="K137" i="2"/>
  <c r="N137" i="2"/>
  <c r="AN98" i="2"/>
  <c r="AN106" i="2"/>
  <c r="P46" i="2"/>
  <c r="AN46" i="2" s="1"/>
  <c r="P50" i="2"/>
  <c r="AN50" i="2" s="1"/>
  <c r="AN74" i="2"/>
  <c r="AM132" i="2"/>
  <c r="AN33" i="2"/>
  <c r="P48" i="2"/>
  <c r="AN48" i="2" s="1"/>
  <c r="AN102" i="2"/>
  <c r="P100" i="2"/>
  <c r="AN100" i="2" s="1"/>
  <c r="AN75" i="2"/>
  <c r="P16" i="2"/>
  <c r="AN16" i="2" s="1"/>
  <c r="AN37" i="2"/>
  <c r="P28" i="2"/>
  <c r="AN28" i="2" s="1"/>
  <c r="AN54" i="2"/>
  <c r="AN112" i="2"/>
  <c r="AN78" i="2"/>
  <c r="AN103" i="2"/>
  <c r="AN120" i="2"/>
  <c r="AN52" i="2"/>
  <c r="AN93" i="2"/>
  <c r="AN23" i="2"/>
  <c r="AH33" i="2"/>
  <c r="P35" i="2"/>
  <c r="AN35" i="2" s="1"/>
  <c r="AN17" i="2"/>
  <c r="AN95" i="2"/>
  <c r="V111" i="2"/>
  <c r="V110" i="2" s="1"/>
  <c r="V97" i="2"/>
  <c r="V96" i="2" s="1"/>
  <c r="AN49" i="2"/>
  <c r="P19" i="2"/>
  <c r="AN19" i="2" s="1"/>
  <c r="AN41" i="2"/>
  <c r="P72" i="2"/>
  <c r="AN72" i="2" s="1"/>
  <c r="AN62" i="2"/>
  <c r="AH62" i="2"/>
  <c r="P59" i="2"/>
  <c r="AN59" i="2" s="1"/>
  <c r="AN26" i="2"/>
  <c r="AN20" i="2"/>
  <c r="P133" i="2"/>
  <c r="P132" i="2" s="1"/>
  <c r="AN118" i="2"/>
  <c r="P55" i="2"/>
  <c r="AN55" i="2" s="1"/>
  <c r="AN21" i="2"/>
  <c r="AN29" i="2"/>
  <c r="P39" i="2"/>
  <c r="AN39" i="2" s="1"/>
  <c r="AN32" i="2"/>
  <c r="AN63" i="2"/>
  <c r="AN43" i="2"/>
  <c r="V133" i="2"/>
  <c r="V132" i="2" s="1"/>
  <c r="AH132" i="2" s="1"/>
  <c r="AN31" i="2"/>
  <c r="AB111" i="2"/>
  <c r="AB110" i="2" s="1"/>
  <c r="AM64" i="2"/>
  <c r="AH36" i="2"/>
  <c r="P36" i="2"/>
  <c r="AN36" i="2" s="1"/>
  <c r="P73" i="2"/>
  <c r="AN73" i="2" s="1"/>
  <c r="AN51" i="2"/>
  <c r="AN58" i="2"/>
  <c r="AN68" i="2"/>
  <c r="P70" i="2"/>
  <c r="AN70" i="2" s="1"/>
  <c r="AH70" i="2"/>
  <c r="AN42" i="2"/>
  <c r="V65" i="2"/>
  <c r="V64" i="2" s="1"/>
  <c r="P94" i="2"/>
  <c r="AN94" i="2" s="1"/>
  <c r="AE64" i="2"/>
  <c r="AB71" i="2"/>
  <c r="AN71" i="2" s="1"/>
  <c r="AH71" i="2"/>
  <c r="AH45" i="2"/>
  <c r="P45" i="2"/>
  <c r="AN45" i="2" s="1"/>
  <c r="AH69" i="2"/>
  <c r="P69" i="2"/>
  <c r="AN69" i="2" s="1"/>
  <c r="V15" i="2"/>
  <c r="V14" i="2" s="1"/>
  <c r="AB101" i="2"/>
  <c r="AH108" i="2"/>
  <c r="P108" i="2"/>
  <c r="AN108" i="2" s="1"/>
  <c r="AB136" i="2"/>
  <c r="AN136" i="2" s="1"/>
  <c r="AH136" i="2"/>
  <c r="AB18" i="2"/>
  <c r="AN18" i="2" s="1"/>
  <c r="AH18" i="2"/>
  <c r="P99" i="2"/>
  <c r="AN99" i="2" s="1"/>
  <c r="AH99" i="2"/>
  <c r="AN117" i="2"/>
  <c r="AH53" i="2"/>
  <c r="P53" i="2"/>
  <c r="AN53" i="2" s="1"/>
  <c r="AN109" i="2"/>
  <c r="AH117" i="2"/>
  <c r="P113" i="2"/>
  <c r="AN113" i="2" s="1"/>
  <c r="AH113" i="2"/>
  <c r="AN61" i="2"/>
  <c r="AN121" i="2"/>
  <c r="J15" i="2"/>
  <c r="J14" i="2" s="1"/>
  <c r="AF14" i="2"/>
  <c r="AE14" i="2"/>
  <c r="Q132" i="2"/>
  <c r="AC133" i="2"/>
  <c r="AB66" i="2"/>
  <c r="AN66" i="2" s="1"/>
  <c r="AN44" i="2"/>
  <c r="AH67" i="2"/>
  <c r="P67" i="2"/>
  <c r="AN67" i="2" s="1"/>
  <c r="AN27" i="2"/>
  <c r="J111" i="2"/>
  <c r="AH116" i="2"/>
  <c r="P116" i="2"/>
  <c r="J65" i="2"/>
  <c r="AC97" i="2"/>
  <c r="AH49" i="2"/>
  <c r="AC111" i="2"/>
  <c r="Q110" i="2"/>
  <c r="AC110" i="2" s="1"/>
  <c r="AN134" i="2"/>
  <c r="AC96" i="2"/>
  <c r="P56" i="2"/>
  <c r="AN56" i="2" s="1"/>
  <c r="AH56" i="2"/>
  <c r="AD14" i="2"/>
  <c r="AJ96" i="2"/>
  <c r="AJ137" i="2" s="1"/>
  <c r="AM65" i="2"/>
  <c r="AF110" i="2"/>
  <c r="P105" i="2"/>
  <c r="J97" i="2"/>
  <c r="AH105" i="2"/>
  <c r="AC15" i="2"/>
  <c r="P30" i="2"/>
  <c r="AN30" i="2" s="1"/>
  <c r="AH30" i="2"/>
  <c r="AA96" i="2"/>
  <c r="AM96" i="2" s="1"/>
  <c r="AM97" i="2"/>
  <c r="O110" i="2"/>
  <c r="AM110" i="2" s="1"/>
  <c r="AM111" i="2"/>
  <c r="AH119" i="2"/>
  <c r="P119" i="2"/>
  <c r="AN119" i="2" s="1"/>
  <c r="AC65" i="2"/>
  <c r="E64" i="2"/>
  <c r="AC64" i="2" s="1"/>
  <c r="AH135" i="2"/>
  <c r="AH44" i="2"/>
  <c r="AH66" i="2"/>
  <c r="AM15" i="2"/>
  <c r="O14" i="2"/>
  <c r="P38" i="2"/>
  <c r="AN38" i="2" s="1"/>
  <c r="AH38" i="2"/>
  <c r="AH40" i="2"/>
  <c r="AB40" i="2"/>
  <c r="AN40" i="2" s="1"/>
  <c r="AM133" i="2"/>
  <c r="V137" i="2" l="1"/>
  <c r="AB65" i="2"/>
  <c r="AB64" i="2" s="1"/>
  <c r="AE137" i="2"/>
  <c r="AD137" i="2"/>
  <c r="O137" i="2"/>
  <c r="AA137" i="2"/>
  <c r="E137" i="2"/>
  <c r="AF137" i="2"/>
  <c r="AC132" i="2"/>
  <c r="Q137" i="2"/>
  <c r="AH133" i="2"/>
  <c r="AB133" i="2"/>
  <c r="AB132" i="2" s="1"/>
  <c r="AN101" i="2"/>
  <c r="AB97" i="2"/>
  <c r="AB96" i="2" s="1"/>
  <c r="AH15" i="2"/>
  <c r="AH97" i="2"/>
  <c r="J96" i="2"/>
  <c r="AH96" i="2" s="1"/>
  <c r="J110" i="2"/>
  <c r="AH110" i="2" s="1"/>
  <c r="AH111" i="2"/>
  <c r="J64" i="2"/>
  <c r="AH64" i="2" s="1"/>
  <c r="AH65" i="2"/>
  <c r="AB15" i="2"/>
  <c r="AB14" i="2" s="1"/>
  <c r="AN116" i="2"/>
  <c r="P111" i="2"/>
  <c r="AH14" i="2"/>
  <c r="AN105" i="2"/>
  <c r="P97" i="2"/>
  <c r="AM14" i="2"/>
  <c r="AM137" i="2" s="1"/>
  <c r="P15" i="2"/>
  <c r="P65" i="2"/>
  <c r="AC14" i="2"/>
  <c r="AC137" i="2" l="1"/>
  <c r="J137" i="2"/>
  <c r="AH137" i="2"/>
  <c r="AN132" i="2"/>
  <c r="AB137" i="2"/>
  <c r="AN133" i="2"/>
  <c r="P64" i="2"/>
  <c r="AN64" i="2" s="1"/>
  <c r="AN65" i="2"/>
  <c r="AN97" i="2"/>
  <c r="P96" i="2"/>
  <c r="AN96" i="2" s="1"/>
  <c r="AN15" i="2"/>
  <c r="P14" i="2"/>
  <c r="AN111" i="2"/>
  <c r="P110" i="2"/>
  <c r="AN110" i="2" s="1"/>
  <c r="P137" i="2" l="1"/>
  <c r="AN14" i="2"/>
  <c r="AN137" i="2" s="1"/>
</calcChain>
</file>

<file path=xl/sharedStrings.xml><?xml version="1.0" encoding="utf-8"?>
<sst xmlns="http://schemas.openxmlformats.org/spreadsheetml/2006/main" count="520" uniqueCount="357">
  <si>
    <t>Додаток 3</t>
  </si>
  <si>
    <t>РОЗПОДІЛ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</si>
  <si>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</si>
  <si>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</si>
  <si>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</si>
  <si>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</si>
  <si>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</si>
  <si>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</si>
  <si>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</si>
  <si>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</si>
  <si>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</si>
  <si>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</si>
  <si>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</si>
  <si>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</si>
  <si>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</si>
  <si>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</si>
  <si>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</si>
  <si>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</si>
  <si>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/>
  </si>
  <si>
    <t>Тростянецька мiська рада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</si>
  <si>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</si>
  <si>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</si>
  <si>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</si>
  <si>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</si>
  <si>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</si>
  <si>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</si>
  <si>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</si>
  <si>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</si>
  <si>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0110180</t>
  </si>
  <si>
    <t>0180</t>
  </si>
  <si>
    <t>0133</t>
  </si>
  <si>
    <t>Інша діяльність у сфері державного управління</t>
  </si>
  <si>
    <t>0111142</t>
  </si>
  <si>
    <t>1142</t>
  </si>
  <si>
    <t>0990</t>
  </si>
  <si>
    <t>Інші програми та заходи у сфері освіти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</si>
  <si>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</si>
  <si>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</si>
  <si>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</si>
  <si>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</si>
  <si>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</si>
  <si>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</si>
  <si>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</si>
  <si>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</si>
  <si>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0113242</t>
  </si>
  <si>
    <t>3242</t>
  </si>
  <si>
    <t>1090</t>
  </si>
  <si>
    <t>Інші заходи у сфері соціального захисту і соціального забезпечення</t>
  </si>
  <si>
    <t>0810</t>
  </si>
  <si>
    <t>0610</t>
  </si>
  <si>
    <t>0620</t>
  </si>
  <si>
    <t>0116014</t>
  </si>
  <si>
    <t>6014</t>
  </si>
  <si>
    <t>Забезпечення збору та вивезення сміття і відходів</t>
  </si>
  <si>
    <t>0116020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</si>
  <si>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</si>
  <si>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</si>
  <si>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</si>
  <si>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</si>
  <si>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</si>
  <si>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0116090</t>
  </si>
  <si>
    <t>6090</t>
  </si>
  <si>
    <t>0640</t>
  </si>
  <si>
    <t>Інша діяльність у сфері житлово-комунального господарства</t>
  </si>
  <si>
    <t>0117130</t>
  </si>
  <si>
    <t>7130</t>
  </si>
  <si>
    <t>0421</t>
  </si>
  <si>
    <t>Здійснення заходів із землеустрою</t>
  </si>
  <si>
    <t>0117310</t>
  </si>
  <si>
    <t>7310</t>
  </si>
  <si>
    <t>0443</t>
  </si>
  <si>
    <t>0117324</t>
  </si>
  <si>
    <t>7324</t>
  </si>
  <si>
    <t>0117340</t>
  </si>
  <si>
    <t>7340</t>
  </si>
  <si>
    <t>0117350</t>
  </si>
  <si>
    <t>7350</t>
  </si>
  <si>
    <t>Розроблення схем планування та забудови територій (містобудівної документації)</t>
  </si>
  <si>
    <t>0117361</t>
  </si>
  <si>
    <t>7361</t>
  </si>
  <si>
    <t>0490</t>
  </si>
  <si>
    <t>Співфінансування інвестиційних проектів, що реалізуються за рахунок коштів державного фонду регіонального розвитку</t>
  </si>
  <si>
    <t>0117370</t>
  </si>
  <si>
    <t>7370</t>
  </si>
  <si>
    <t>Реалізація інших заходів щодо соціально-економічного розвитку територій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</si>
  <si>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</si>
  <si>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</si>
  <si>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</si>
  <si>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</si>
  <si>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0117640</t>
  </si>
  <si>
    <t>7640</t>
  </si>
  <si>
    <t>0470</t>
  </si>
  <si>
    <t>Заходи з енергозбереження</t>
  </si>
  <si>
    <t>0117650</t>
  </si>
  <si>
    <t>7650</t>
  </si>
  <si>
    <t>Проведення експертної грошової оцінки земельної ділянки чи права на неї</t>
  </si>
  <si>
    <t>0117670</t>
  </si>
  <si>
    <t>7670</t>
  </si>
  <si>
    <t>Внески до статутного капіталу суб`єктів господарювання</t>
  </si>
  <si>
    <t>0117680</t>
  </si>
  <si>
    <t>7680</t>
  </si>
  <si>
    <t>Членські внески до асоціацій органів місцевого самоврядування</t>
  </si>
  <si>
    <t>0117693</t>
  </si>
  <si>
    <t>7693</t>
  </si>
  <si>
    <t>Інші заходи, пов`язані з економічною діяльністю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</si>
  <si>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</si>
  <si>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</si>
  <si>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</si>
  <si>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</si>
  <si>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0118130</t>
  </si>
  <si>
    <t>8130</t>
  </si>
  <si>
    <t>0118220</t>
  </si>
  <si>
    <t>8220</t>
  </si>
  <si>
    <t>0380</t>
  </si>
  <si>
    <t>Заходи та роботи з мобілізаційної підготовки місцевого значення</t>
  </si>
  <si>
    <t>0118312</t>
  </si>
  <si>
    <t>8312</t>
  </si>
  <si>
    <t>0512</t>
  </si>
  <si>
    <t>0118410</t>
  </si>
  <si>
    <t>8410</t>
  </si>
  <si>
    <t>0830</t>
  </si>
  <si>
    <t>0600000</t>
  </si>
  <si>
    <t>Вiддiл освiти Тростянецької мiської ради</t>
  </si>
  <si>
    <t>0610000</t>
  </si>
  <si>
    <t>0610160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</si>
  <si>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</si>
  <si>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</si>
  <si>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</si>
  <si>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</si>
  <si>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</si>
  <si>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</si>
  <si>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</si>
  <si>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0611024</t>
  </si>
  <si>
    <t>1024</t>
  </si>
  <si>
    <t>0611031</t>
  </si>
  <si>
    <t>1031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</si>
  <si>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</si>
  <si>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</si>
  <si>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</si>
  <si>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</si>
  <si>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0611141</t>
  </si>
  <si>
    <t>1141</t>
  </si>
  <si>
    <t>Забезпечення діяльності інших закладів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</si>
  <si>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</si>
  <si>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</si>
  <si>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</si>
  <si>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</si>
  <si>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</si>
  <si>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</si>
  <si>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0611160</t>
  </si>
  <si>
    <t>1160</t>
  </si>
  <si>
    <t>Забезпечення діяльності центрів професійного розвитку педагогічних працівників</t>
  </si>
  <si>
    <t>0613140</t>
  </si>
  <si>
    <t>3140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</si>
  <si>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</si>
  <si>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</si>
  <si>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0615031</t>
  </si>
  <si>
    <t>5031</t>
  </si>
  <si>
    <t>0810160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</si>
  <si>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</si>
  <si>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</si>
  <si>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</si>
  <si>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</si>
  <si>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</si>
  <si>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</si>
  <si>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</si>
  <si>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</si>
  <si>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</si>
  <si>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</si>
  <si>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</si>
  <si>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</si>
  <si>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</si>
  <si>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</si>
  <si>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</si>
  <si>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</si>
  <si>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0813241</t>
  </si>
  <si>
    <t>3241</t>
  </si>
  <si>
    <t>0813242</t>
  </si>
  <si>
    <t>1000000</t>
  </si>
  <si>
    <t>1010000</t>
  </si>
  <si>
    <t>1010160</t>
  </si>
  <si>
    <t>1011080</t>
  </si>
  <si>
    <t>1080</t>
  </si>
  <si>
    <t>Надання спеціальної освіти мистецькими школами</t>
  </si>
  <si>
    <t>1014030</t>
  </si>
  <si>
    <t>4030</t>
  </si>
  <si>
    <t>0824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</si>
  <si>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</si>
  <si>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</si>
  <si>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</si>
  <si>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</si>
  <si>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</si>
  <si>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</si>
  <si>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</si>
  <si>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</si>
  <si>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1014081</t>
  </si>
  <si>
    <t>4081</t>
  </si>
  <si>
    <t>0829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</si>
  <si>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</si>
  <si>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</si>
  <si>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</si>
  <si>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</si>
  <si>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1015062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</si>
  <si>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</si>
  <si>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</si>
  <si>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3700000</t>
  </si>
  <si>
    <t>Фiнансове управлiння Тростянецької мiської ради</t>
  </si>
  <si>
    <t>3710000</t>
  </si>
  <si>
    <t>3710160</t>
  </si>
  <si>
    <t>3719770</t>
  </si>
  <si>
    <t>9770</t>
  </si>
  <si>
    <t>Інші субвенції з місцевого бюджету</t>
  </si>
  <si>
    <t>УСЬОГО</t>
  </si>
  <si>
    <t>X</t>
  </si>
  <si>
    <t>0800000</t>
  </si>
  <si>
    <t>0810000</t>
  </si>
  <si>
    <t>Будівництво об`єктів житлово-комунального господарства</t>
  </si>
  <si>
    <t>Будівництво установ та закладів культури</t>
  </si>
  <si>
    <t>Вiддiл соціального захисту населення Тростянецької мiської ради</t>
  </si>
  <si>
    <t>Розвиток спортивної інфраструктури</t>
  </si>
  <si>
    <t>0115048</t>
  </si>
  <si>
    <t>0116086</t>
  </si>
  <si>
    <t>6086</t>
  </si>
  <si>
    <t>Інша діяльність щодо забезпечення житлом громадян</t>
  </si>
  <si>
    <t>0117220</t>
  </si>
  <si>
    <t>Газифікація населених пунктів</t>
  </si>
  <si>
    <t>0432</t>
  </si>
  <si>
    <t>(грн)</t>
  </si>
  <si>
    <t>затверджено</t>
  </si>
  <si>
    <t>внесено зміни</t>
  </si>
  <si>
    <t>затверджено з урахуванням змін</t>
  </si>
  <si>
    <t>0118240</t>
  </si>
  <si>
    <t>8240</t>
  </si>
  <si>
    <t>Заходи та роботи з територіальної оборони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</si>
  <si>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</si>
  <si>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</si>
  <si>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</si>
  <si>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0117540</t>
  </si>
  <si>
    <t>7540</t>
  </si>
  <si>
    <t>0460</t>
  </si>
  <si>
    <t>Реалізація заходів, спрямованих на підвищення доступності широкосмугового доступу до Інтернету в сільській місцевості</t>
  </si>
  <si>
    <t>0117363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</si>
  <si>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</si>
  <si>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</si>
  <si>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0813124</t>
  </si>
  <si>
    <t>3124</t>
  </si>
  <si>
    <t>0611200</t>
  </si>
  <si>
    <t>1200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</si>
  <si>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</si>
  <si>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</si>
  <si>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</si>
  <si>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01118775</t>
  </si>
  <si>
    <t xml:space="preserve">Інші заходи за рахунок коштів резервного фонду місцевого бюджету
Інші заходи за рахунок коштів резервного фонду місцевого бюджету
</t>
  </si>
  <si>
    <t>0116013</t>
  </si>
  <si>
    <t>О116017</t>
  </si>
  <si>
    <t>6013</t>
  </si>
  <si>
    <t>Забезпечення діяльності водопровідно-каналізаційного господарства</t>
  </si>
  <si>
    <t>Інша діяльність, пов'язана з експлуатацією об'єктів житлово-комунального господарства</t>
  </si>
  <si>
    <t>Секретар міської ради                                                    Наталія КОВАЛЬОВА</t>
  </si>
  <si>
    <t>Надання загальної середньої освіти закладами загальної середньої освіти за рахунок коштів місцевого бюджету</t>
  </si>
  <si>
    <t>Забезпечення належних умов для виховання та розвитку дітей-сиріт і дітей, позбавлених батьківського піклування, в дитячих будинках за рахунок коштів місцевого бюджету</t>
  </si>
  <si>
    <t>Надання загальної середньої освіти закладами загальної середньої освіти за рахунок освітньої субвенції</t>
  </si>
  <si>
    <t>Резервний фонд місцевого бюджету</t>
  </si>
  <si>
    <t>Видатки на поховання учасників бойових дій та осіб з інвалідністю внаслідок війни</t>
  </si>
  <si>
    <t>O813090</t>
  </si>
  <si>
    <t>1852600000</t>
  </si>
  <si>
    <t>Забезпечення діяльності місцевої та добровільної  пожежної охорони</t>
  </si>
  <si>
    <t>О117322</t>
  </si>
  <si>
    <t>Будівництво 1 медичних установ та закладів</t>
  </si>
  <si>
    <t>0117462</t>
  </si>
  <si>
    <t>Утримання та розвиток автомобільних доріг та дорожньої інфраструктури за рахунок субвенції з державного бюджету</t>
  </si>
  <si>
    <t>0117330</t>
  </si>
  <si>
    <t>Будівництво 1 інших об'єктів комунальної власності</t>
  </si>
  <si>
    <t>Проектування, реставрація та охорона пам'яток архітектури</t>
  </si>
  <si>
    <t>0611271</t>
  </si>
  <si>
    <t>1271</t>
  </si>
  <si>
    <t>Співфінансування заходів, що реалізуються за рахунок освітньої субвенції з державного бюджету місцевим бюджетам (за спеціальним фондом державного бюджету)</t>
  </si>
  <si>
    <t>0611272</t>
  </si>
  <si>
    <t>1272</t>
  </si>
  <si>
    <t>Реалізація заходів за рахунок освітньої субвенції з державного бюджету місцевим бюджетам (за спеціальним фондом державного бюджету)</t>
  </si>
  <si>
    <t>Інші заходи громадського порядку та безпеки</t>
  </si>
  <si>
    <t>Інша діяльність у сфері екології та охорони природних ресурсів</t>
  </si>
  <si>
    <t>0540</t>
  </si>
  <si>
    <t>О118230</t>
  </si>
  <si>
    <t>О118330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</si>
  <si>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</si>
  <si>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0611181</t>
  </si>
  <si>
    <t>0611182</t>
  </si>
  <si>
    <t>Виконання заходів, спрямованих на забезпечення якісної, сучасної та доступної загальної середньої освіти "Нова українська школа" за рахунок субвенції з державного бюджету місцевим бюджетам</t>
  </si>
  <si>
    <t>0611403</t>
  </si>
  <si>
    <t>1403</t>
  </si>
  <si>
    <t>Забезпечення харчуванням учнів початкових класів закладів загальної середньої освіти за рахунок субвенції з державного бюджету місцевим бюджетам</t>
  </si>
  <si>
    <t>видатків бюджету Тростянецької міської територіальної громади на 2025 рік</t>
  </si>
  <si>
    <t>Будівництво 1 закладів охорони здоров"я</t>
  </si>
  <si>
    <t>0114083</t>
  </si>
  <si>
    <t>Будівництво 1 закладів культури і мистецтва</t>
  </si>
  <si>
    <t>Будівництво 1 об"єктів житлово-комунального господарства</t>
  </si>
  <si>
    <t>Оброблення (відновлення, у тому числі сортування, та видалення) відходів</t>
  </si>
  <si>
    <t>Фінансова підтримка медіа (засобів масової інформації)</t>
  </si>
  <si>
    <t>0112170</t>
  </si>
  <si>
    <t>0116091</t>
  </si>
  <si>
    <t>Розвиток здібностей у дітей та молоді з фізичної культури та спорту комунальними дитячо-юнацькими спортивними школами</t>
  </si>
  <si>
    <t>Розвиток та надання послуг спеціалізованими службами підтримки осіб, які постраждали від домашнього насильства та/або насильства за ознакою статі</t>
  </si>
  <si>
    <t>Надання комплексу послуг особам/сім"ям у сфері соціального захисту та соціального забезпечення іншим надавачам соціальних послуг</t>
  </si>
  <si>
    <t>Забезпечення молодіжними центрами соціального становлення та розвитку молоді та інші заходи у сфері молодіжної політики</t>
  </si>
  <si>
    <t>Проведення (надання) додаткових психолого-педагогічних і корекційно-розвиткових занять (послуг) за рахунок субвенції з державного бюджету місцевим бюджетам на надання державної підтримки особам з особливими освітніми потребами</t>
  </si>
  <si>
    <t>0611600</t>
  </si>
  <si>
    <t>1600</t>
  </si>
  <si>
    <t>Здійснення доплат педагогічним працівникам закладів загальної середньої освіти за рахунок субвенції з державного бюджету місцевим бюджетам</t>
  </si>
  <si>
    <t>0611700</t>
  </si>
  <si>
    <t>1700</t>
  </si>
  <si>
    <t>0813121</t>
  </si>
  <si>
    <t>3121</t>
  </si>
  <si>
    <t>0813193</t>
  </si>
  <si>
    <t>3193</t>
  </si>
  <si>
    <t>1011300</t>
  </si>
  <si>
    <t>1300</t>
  </si>
  <si>
    <t>Здійснення соціальної роботи та надання соціальних послуг центрами соціальних служб та центрами надання соціальних послуг особам / сім"ям, які належать до вразливих груп населення та / або перебувають у складних життєвих обставинах</t>
  </si>
  <si>
    <t>Забезпечення діяльності фахівців 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</t>
  </si>
  <si>
    <t>Будівництво 1 освітніх установ та закладів</t>
  </si>
  <si>
    <t>Управління будівництва, містобудування та архітектури Тростянецької міської ради</t>
  </si>
  <si>
    <t>Вiддiл культури, туризму, молодi, спорту та охорони культурної спадщини Тростянецької мiської ради</t>
  </si>
  <si>
    <t>0611183</t>
  </si>
  <si>
    <t>1183</t>
  </si>
  <si>
    <t>Виконання заходів, спрямованих на реалізацію публічного інвестиційного проекту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</si>
  <si>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0611184</t>
  </si>
  <si>
    <t>1184</t>
  </si>
  <si>
    <t>О763</t>
  </si>
  <si>
    <t>О640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</si>
  <si>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«Нова українська школа»</t>
  </si>
  <si>
    <t>0116011</t>
  </si>
  <si>
    <t>6011</t>
  </si>
  <si>
    <t>Експлуатація та технічне обслуговування житлового фонду</t>
  </si>
  <si>
    <t>0611275</t>
  </si>
  <si>
    <t>1275</t>
  </si>
  <si>
    <t>Співфінансування заходів, що реалізуються за рахунок освітньої субвенції з державного бюджету місцевим бюджетам (за спеціальним фондом державного бюджету), на створення сучасного освітнього простору</t>
  </si>
  <si>
    <t>0611300</t>
  </si>
  <si>
    <r>
      <t>Будівництво</t>
    </r>
    <r>
      <rPr>
        <b/>
        <vertAlign val="superscript"/>
        <sz val="10"/>
        <color rgb="FF333333"/>
        <rFont val="Times New Roman"/>
        <family val="1"/>
        <charset val="204"/>
      </rPr>
      <t>-1</t>
    </r>
    <r>
      <rPr>
        <sz val="10"/>
        <color rgb="FF333333"/>
        <rFont val="Times New Roman"/>
        <family val="1"/>
        <charset val="204"/>
      </rPr>
      <t> освітніх установ та закладів</t>
    </r>
  </si>
  <si>
    <r>
      <t>Будівництво</t>
    </r>
    <r>
      <rPr>
        <b/>
        <vertAlign val="superscript"/>
        <sz val="10"/>
        <rFont val="Times New Roman"/>
        <family val="1"/>
        <charset val="204"/>
      </rPr>
      <t>-1</t>
    </r>
    <r>
      <rPr>
        <sz val="10"/>
        <rFont val="Times New Roman"/>
        <family val="1"/>
        <charset val="204"/>
      </rPr>
      <t> об'єктів житлово-комунального господарства</t>
    </r>
  </si>
  <si>
    <t>О611142</t>
  </si>
  <si>
    <t>0615049</t>
  </si>
  <si>
    <t>Виконання окремих заходів з реалізації соціального проекту "Активні парки - локації здорової України"</t>
  </si>
  <si>
    <t>0611276</t>
  </si>
  <si>
    <t>1276</t>
  </si>
  <si>
    <t>Реалізація заходів за рахунок освітньої субвенції з державного бюджету місцевим бюджетам (за спеціальним фондом державного бюджету) на створення сучасного освітнього простору</t>
  </si>
  <si>
    <t>О731</t>
  </si>
  <si>
    <t>0611279</t>
  </si>
  <si>
    <t>1279</t>
  </si>
  <si>
    <t>Реалізація заходів за рахунок освітньої субвенції з державного бюджету місцевим бюджетам (за спеціальним фондом державного бюджету) на забезпечення харчуванням учнів закладів загальної середньої освіти</t>
  </si>
  <si>
    <t>Виконання заходів за рахунок субвенції з державного бюджету місцевим бюджетам на покращення якості гарячого харчування та фінансування харчування учнів початкових класів закладів загальної середньої освіти</t>
  </si>
  <si>
    <t>0611501</t>
  </si>
  <si>
    <t>1501</t>
  </si>
  <si>
    <t>Проведення (надання) додаткових психолого-педагогічних і корекційно-розвиткових занять (послуг) за рахунок субвенції з державного бюджету місцевим бюджетам на надання державної підтримки особам з особливими освітніми потребами (за спеціальним фондом державного бюджету)</t>
  </si>
  <si>
    <t>О829</t>
  </si>
  <si>
    <t>Проектування, реставрація та охорона пам'яток культурної спадщини</t>
  </si>
  <si>
    <t>до рішення 22 сесії 8 скликання (одинадцяте пленарне засідання)</t>
  </si>
  <si>
    <t>Тростянецької міської ради № ___ від 28 серпня 2025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</si>
</sst>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\-#,##0.00\ "/>
  </numFmts>
  <fonts count="18" x14ac:knownFonts="1">
    <font>
      <sz val="10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.5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b/>
      <vertAlign val="superscript"/>
      <sz val="10"/>
      <color rgb="FF333333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2" borderId="0" xfId="0" applyFont="1" applyFill="1"/>
    <xf numFmtId="0" fontId="2" fillId="0" borderId="0" xfId="0" applyFont="1"/>
    <xf numFmtId="0" fontId="3" fillId="0" borderId="1" xfId="0" applyFont="1" applyBorder="1"/>
    <xf numFmtId="0" fontId="3" fillId="0" borderId="0" xfId="0" applyFont="1" applyAlignment="1">
      <alignment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horizontal="right" vertical="center"/>
    </xf>
    <xf numFmtId="0" fontId="3" fillId="2" borderId="0" xfId="0" applyFont="1" applyFill="1"/>
    <xf numFmtId="3" fontId="2" fillId="2" borderId="0" xfId="0" applyNumberFormat="1" applyFont="1" applyFill="1"/>
    <xf numFmtId="0" fontId="2" fillId="3" borderId="0" xfId="0" applyFont="1" applyFill="1"/>
    <xf numFmtId="0" fontId="3" fillId="0" borderId="0" xfId="0" applyFont="1"/>
    <xf numFmtId="0" fontId="2" fillId="0" borderId="0" xfId="0" applyFont="1" applyFill="1"/>
    <xf numFmtId="0" fontId="4" fillId="2" borderId="0" xfId="0" applyFont="1" applyFill="1" applyAlignment="1"/>
    <xf numFmtId="0" fontId="6" fillId="2" borderId="0" xfId="0" quotePrefix="1" applyFont="1" applyFill="1" applyAlignment="1">
      <alignment horizontal="center"/>
    </xf>
    <xf numFmtId="0" fontId="3" fillId="2" borderId="0" xfId="0" applyFont="1" applyFill="1" applyAlignment="1">
      <alignment horizontal="right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164" fontId="8" fillId="2" borderId="1" xfId="0" applyNumberFormat="1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vertical="center" wrapText="1"/>
    </xf>
    <xf numFmtId="49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right" vertical="center"/>
    </xf>
    <xf numFmtId="0" fontId="3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wrapText="1"/>
    </xf>
    <xf numFmtId="49" fontId="8" fillId="2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right" vertical="center"/>
    </xf>
    <xf numFmtId="0" fontId="8" fillId="2" borderId="1" xfId="0" applyFont="1" applyFill="1" applyBorder="1" applyAlignment="1">
      <alignment horizontal="center"/>
    </xf>
    <xf numFmtId="0" fontId="8" fillId="2" borderId="1" xfId="0" applyFont="1" applyFill="1" applyBorder="1"/>
    <xf numFmtId="164" fontId="8" fillId="2" borderId="1" xfId="0" applyNumberFormat="1" applyFont="1" applyFill="1" applyBorder="1" applyAlignment="1">
      <alignment horizontal="right"/>
    </xf>
    <xf numFmtId="0" fontId="10" fillId="2" borderId="0" xfId="0" applyFont="1" applyFill="1"/>
    <xf numFmtId="0" fontId="11" fillId="2" borderId="0" xfId="0" applyFont="1" applyFill="1" applyAlignment="1"/>
    <xf numFmtId="0" fontId="10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13" fillId="0" borderId="0" xfId="0" applyFont="1"/>
    <xf numFmtId="0" fontId="12" fillId="4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wrapText="1"/>
    </xf>
    <xf numFmtId="0" fontId="15" fillId="0" borderId="1" xfId="0" applyFont="1" applyBorder="1" applyAlignment="1">
      <alignment vertical="center"/>
    </xf>
    <xf numFmtId="0" fontId="3" fillId="0" borderId="0" xfId="0" applyFont="1" applyAlignment="1">
      <alignment vertical="center" wrapText="1"/>
    </xf>
    <xf numFmtId="164" fontId="2" fillId="0" borderId="0" xfId="0" applyNumberFormat="1" applyFont="1" applyFill="1"/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8" xfId="0" applyFont="1" applyFill="1" applyBorder="1" applyAlignment="1">
      <alignment horizontal="center"/>
    </xf>
    <xf numFmtId="0" fontId="3" fillId="2" borderId="0" xfId="0" applyFont="1" applyFill="1" applyAlignment="1">
      <alignment horizontal="right"/>
    </xf>
    <xf numFmtId="0" fontId="7" fillId="2" borderId="6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95"/>
  <sheetViews>
    <sheetView tabSelected="1" zoomScaleNormal="100" zoomScaleSheetLayoutView="85" workbookViewId="0">
      <selection activeCell="O5" sqref="O5"/>
    </sheetView>
  </sheetViews>
  <sheetFormatPr defaultColWidth="8.85546875" defaultRowHeight="12.75" x14ac:dyDescent="0.2"/>
  <cols>
    <col min="1" max="3" width="12.140625" style="1" customWidth="1"/>
    <col min="4" max="4" width="56.28515625" style="1" customWidth="1"/>
    <col min="5" max="15" width="15.42578125" style="1" customWidth="1"/>
    <col min="16" max="16" width="14.85546875" style="1" customWidth="1"/>
    <col min="17" max="27" width="15.42578125" style="12" customWidth="1"/>
    <col min="28" max="28" width="14.85546875" style="12" customWidth="1"/>
    <col min="29" max="39" width="15.42578125" style="1" customWidth="1"/>
    <col min="40" max="40" width="14.85546875" style="1" customWidth="1"/>
    <col min="41" max="16384" width="8.85546875" style="2"/>
  </cols>
  <sheetData>
    <row r="1" spans="1:40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64" t="s">
        <v>0</v>
      </c>
      <c r="N1" s="64"/>
      <c r="O1" s="64"/>
      <c r="P1" s="64"/>
      <c r="Q1" s="10"/>
      <c r="R1" s="10"/>
      <c r="S1" s="10"/>
      <c r="T1" s="10"/>
      <c r="U1" s="10"/>
      <c r="V1" s="10"/>
      <c r="W1" s="10"/>
      <c r="X1" s="10"/>
      <c r="Y1" s="64"/>
      <c r="Z1" s="64"/>
      <c r="AA1" s="64"/>
      <c r="AB1" s="64"/>
      <c r="AC1" s="10"/>
      <c r="AD1" s="10"/>
      <c r="AE1" s="10"/>
      <c r="AF1" s="10"/>
      <c r="AG1" s="10"/>
      <c r="AH1" s="10"/>
      <c r="AI1" s="10"/>
      <c r="AJ1" s="10"/>
      <c r="AK1" s="64"/>
      <c r="AL1" s="64"/>
      <c r="AM1" s="64"/>
      <c r="AN1" s="64"/>
    </row>
    <row r="2" spans="1:40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64" t="s">
        <v>355</v>
      </c>
      <c r="N2" s="64"/>
      <c r="O2" s="64"/>
      <c r="P2" s="64"/>
      <c r="Q2" s="10"/>
      <c r="R2" s="10"/>
      <c r="S2" s="10"/>
      <c r="T2" s="10"/>
      <c r="U2" s="10"/>
      <c r="V2" s="10"/>
      <c r="W2" s="10"/>
      <c r="X2" s="10"/>
      <c r="Y2" s="64"/>
      <c r="Z2" s="64"/>
      <c r="AA2" s="64"/>
      <c r="AB2" s="64"/>
      <c r="AC2" s="10"/>
      <c r="AD2" s="10"/>
      <c r="AE2" s="10"/>
      <c r="AF2" s="10"/>
      <c r="AG2" s="10"/>
      <c r="AH2" s="10"/>
      <c r="AI2" s="10"/>
      <c r="AJ2" s="10"/>
      <c r="AK2" s="64"/>
      <c r="AL2" s="64"/>
      <c r="AM2" s="64"/>
      <c r="AN2" s="64"/>
    </row>
    <row r="3" spans="1:40" x14ac:dyDescent="0.2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64" t="s">
        <v>356</v>
      </c>
      <c r="N3" s="64"/>
      <c r="O3" s="64"/>
      <c r="P3" s="64"/>
      <c r="Q3" s="10"/>
      <c r="R3" s="10"/>
      <c r="S3" s="10"/>
      <c r="T3" s="10"/>
      <c r="U3" s="10"/>
      <c r="V3" s="10"/>
      <c r="W3" s="10"/>
      <c r="X3" s="10"/>
      <c r="Y3" s="64"/>
      <c r="Z3" s="64"/>
      <c r="AA3" s="64"/>
      <c r="AB3" s="64"/>
      <c r="AC3" s="10"/>
      <c r="AD3" s="10"/>
      <c r="AE3" s="10"/>
      <c r="AF3" s="10"/>
      <c r="AG3" s="10"/>
      <c r="AH3" s="10"/>
      <c r="AI3" s="10"/>
      <c r="AJ3" s="10"/>
      <c r="AK3" s="64"/>
      <c r="AL3" s="64"/>
      <c r="AM3" s="64"/>
      <c r="AN3" s="64"/>
    </row>
    <row r="4" spans="1:40" ht="18.75" x14ac:dyDescent="0.3">
      <c r="A4" s="10"/>
      <c r="B4" s="15"/>
      <c r="C4" s="15"/>
      <c r="D4" s="15"/>
      <c r="E4" s="15"/>
      <c r="F4" s="68" t="s">
        <v>1</v>
      </c>
      <c r="G4" s="68"/>
      <c r="H4" s="68"/>
      <c r="I4" s="68"/>
      <c r="J4" s="68"/>
      <c r="K4" s="15"/>
      <c r="L4" s="15"/>
      <c r="M4" s="15"/>
      <c r="N4" s="15"/>
      <c r="O4" s="15"/>
      <c r="P4" s="15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</row>
    <row r="5" spans="1:40" ht="18.75" x14ac:dyDescent="0.3">
      <c r="A5" s="10"/>
      <c r="B5" s="15"/>
      <c r="C5" s="15"/>
      <c r="D5" s="15"/>
      <c r="E5" s="68" t="s">
        <v>292</v>
      </c>
      <c r="F5" s="68"/>
      <c r="G5" s="68"/>
      <c r="H5" s="68"/>
      <c r="I5" s="68"/>
      <c r="J5" s="68"/>
      <c r="K5" s="68"/>
      <c r="L5" s="15"/>
      <c r="M5" s="15"/>
      <c r="N5" s="15"/>
      <c r="O5" s="15"/>
      <c r="P5" s="15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</row>
    <row r="6" spans="1:40" x14ac:dyDescent="0.2">
      <c r="A6" s="16" t="s">
        <v>265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</row>
    <row r="7" spans="1:40" x14ac:dyDescent="0.2">
      <c r="A7" s="10" t="s">
        <v>2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7" t="s">
        <v>227</v>
      </c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7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7"/>
    </row>
    <row r="8" spans="1:40" s="47" customFormat="1" ht="11.25" x14ac:dyDescent="0.2">
      <c r="A8" s="55" t="s">
        <v>3</v>
      </c>
      <c r="B8" s="58" t="s">
        <v>4</v>
      </c>
      <c r="C8" s="55" t="s">
        <v>5</v>
      </c>
      <c r="D8" s="55" t="s">
        <v>6</v>
      </c>
      <c r="E8" s="61" t="s">
        <v>228</v>
      </c>
      <c r="F8" s="62"/>
      <c r="G8" s="62"/>
      <c r="H8" s="62"/>
      <c r="I8" s="62"/>
      <c r="J8" s="62"/>
      <c r="K8" s="62"/>
      <c r="L8" s="62"/>
      <c r="M8" s="62"/>
      <c r="N8" s="62"/>
      <c r="O8" s="62"/>
      <c r="P8" s="63"/>
      <c r="Q8" s="61" t="s">
        <v>229</v>
      </c>
      <c r="R8" s="62"/>
      <c r="S8" s="62"/>
      <c r="T8" s="62"/>
      <c r="U8" s="62"/>
      <c r="V8" s="62"/>
      <c r="W8" s="62"/>
      <c r="X8" s="62"/>
      <c r="Y8" s="62"/>
      <c r="Z8" s="62"/>
      <c r="AA8" s="62"/>
      <c r="AB8" s="63"/>
      <c r="AC8" s="61" t="s">
        <v>230</v>
      </c>
      <c r="AD8" s="62"/>
      <c r="AE8" s="62"/>
      <c r="AF8" s="62"/>
      <c r="AG8" s="62"/>
      <c r="AH8" s="62"/>
      <c r="AI8" s="62"/>
      <c r="AJ8" s="62"/>
      <c r="AK8" s="62"/>
      <c r="AL8" s="62"/>
      <c r="AM8" s="62"/>
      <c r="AN8" s="63"/>
    </row>
    <row r="9" spans="1:40" s="47" customFormat="1" ht="13.9" customHeight="1" x14ac:dyDescent="0.2">
      <c r="A9" s="56"/>
      <c r="B9" s="59"/>
      <c r="C9" s="56"/>
      <c r="D9" s="56"/>
      <c r="E9" s="67" t="s">
        <v>7</v>
      </c>
      <c r="F9" s="65"/>
      <c r="G9" s="65"/>
      <c r="H9" s="65"/>
      <c r="I9" s="65"/>
      <c r="J9" s="54" t="s">
        <v>14</v>
      </c>
      <c r="K9" s="54"/>
      <c r="L9" s="54"/>
      <c r="M9" s="54"/>
      <c r="N9" s="54"/>
      <c r="O9" s="54"/>
      <c r="P9" s="54" t="s">
        <v>16</v>
      </c>
      <c r="Q9" s="54" t="s">
        <v>7</v>
      </c>
      <c r="R9" s="54"/>
      <c r="S9" s="54"/>
      <c r="T9" s="54"/>
      <c r="U9" s="54"/>
      <c r="V9" s="65" t="s">
        <v>14</v>
      </c>
      <c r="W9" s="65"/>
      <c r="X9" s="65"/>
      <c r="Y9" s="65"/>
      <c r="Z9" s="65"/>
      <c r="AA9" s="65"/>
      <c r="AB9" s="54" t="s">
        <v>16</v>
      </c>
      <c r="AC9" s="54" t="s">
        <v>7</v>
      </c>
      <c r="AD9" s="54"/>
      <c r="AE9" s="54"/>
      <c r="AF9" s="54"/>
      <c r="AG9" s="54"/>
      <c r="AH9" s="65" t="s">
        <v>14</v>
      </c>
      <c r="AI9" s="65"/>
      <c r="AJ9" s="65"/>
      <c r="AK9" s="65"/>
      <c r="AL9" s="65"/>
      <c r="AM9" s="65"/>
      <c r="AN9" s="54" t="s">
        <v>16</v>
      </c>
    </row>
    <row r="10" spans="1:40" s="47" customFormat="1" ht="12.75" customHeight="1" x14ac:dyDescent="0.2">
      <c r="A10" s="56"/>
      <c r="B10" s="59"/>
      <c r="C10" s="56"/>
      <c r="D10" s="56"/>
      <c r="E10" s="54" t="s">
        <v>8</v>
      </c>
      <c r="F10" s="54" t="s">
        <v>9</v>
      </c>
      <c r="G10" s="54" t="s">
        <v>10</v>
      </c>
      <c r="H10" s="54"/>
      <c r="I10" s="54" t="s">
        <v>13</v>
      </c>
      <c r="J10" s="54" t="s">
        <v>8</v>
      </c>
      <c r="K10" s="54" t="s">
        <v>15</v>
      </c>
      <c r="L10" s="54" t="s">
        <v>9</v>
      </c>
      <c r="M10" s="54" t="s">
        <v>10</v>
      </c>
      <c r="N10" s="54"/>
      <c r="O10" s="66" t="s">
        <v>13</v>
      </c>
      <c r="P10" s="54"/>
      <c r="Q10" s="54" t="s">
        <v>8</v>
      </c>
      <c r="R10" s="54" t="s">
        <v>9</v>
      </c>
      <c r="S10" s="54" t="s">
        <v>10</v>
      </c>
      <c r="T10" s="54"/>
      <c r="U10" s="54" t="s">
        <v>13</v>
      </c>
      <c r="V10" s="54" t="s">
        <v>8</v>
      </c>
      <c r="W10" s="54" t="s">
        <v>15</v>
      </c>
      <c r="X10" s="54" t="s">
        <v>9</v>
      </c>
      <c r="Y10" s="54" t="s">
        <v>10</v>
      </c>
      <c r="Z10" s="54"/>
      <c r="AA10" s="66" t="s">
        <v>13</v>
      </c>
      <c r="AB10" s="54"/>
      <c r="AC10" s="54" t="s">
        <v>8</v>
      </c>
      <c r="AD10" s="54" t="s">
        <v>9</v>
      </c>
      <c r="AE10" s="54" t="s">
        <v>10</v>
      </c>
      <c r="AF10" s="54"/>
      <c r="AG10" s="54" t="s">
        <v>13</v>
      </c>
      <c r="AH10" s="54" t="s">
        <v>8</v>
      </c>
      <c r="AI10" s="54" t="s">
        <v>15</v>
      </c>
      <c r="AJ10" s="54" t="s">
        <v>9</v>
      </c>
      <c r="AK10" s="54" t="s">
        <v>10</v>
      </c>
      <c r="AL10" s="54"/>
      <c r="AM10" s="66" t="s">
        <v>13</v>
      </c>
      <c r="AN10" s="54"/>
    </row>
    <row r="11" spans="1:40" s="47" customFormat="1" ht="12.75" customHeight="1" x14ac:dyDescent="0.2">
      <c r="A11" s="56"/>
      <c r="B11" s="59"/>
      <c r="C11" s="56"/>
      <c r="D11" s="56"/>
      <c r="E11" s="54"/>
      <c r="F11" s="54"/>
      <c r="G11" s="54" t="s">
        <v>11</v>
      </c>
      <c r="H11" s="54" t="s">
        <v>12</v>
      </c>
      <c r="I11" s="54"/>
      <c r="J11" s="54"/>
      <c r="K11" s="54"/>
      <c r="L11" s="54"/>
      <c r="M11" s="54" t="s">
        <v>11</v>
      </c>
      <c r="N11" s="54" t="s">
        <v>12</v>
      </c>
      <c r="O11" s="66"/>
      <c r="P11" s="54"/>
      <c r="Q11" s="54"/>
      <c r="R11" s="54"/>
      <c r="S11" s="54" t="s">
        <v>11</v>
      </c>
      <c r="T11" s="54" t="s">
        <v>12</v>
      </c>
      <c r="U11" s="54"/>
      <c r="V11" s="54"/>
      <c r="W11" s="54"/>
      <c r="X11" s="54"/>
      <c r="Y11" s="54" t="s">
        <v>11</v>
      </c>
      <c r="Z11" s="54" t="s">
        <v>12</v>
      </c>
      <c r="AA11" s="66"/>
      <c r="AB11" s="54"/>
      <c r="AC11" s="54"/>
      <c r="AD11" s="54"/>
      <c r="AE11" s="54" t="s">
        <v>11</v>
      </c>
      <c r="AF11" s="54" t="s">
        <v>12</v>
      </c>
      <c r="AG11" s="54"/>
      <c r="AH11" s="54"/>
      <c r="AI11" s="54"/>
      <c r="AJ11" s="54"/>
      <c r="AK11" s="54" t="s">
        <v>11</v>
      </c>
      <c r="AL11" s="54" t="s">
        <v>12</v>
      </c>
      <c r="AM11" s="66"/>
      <c r="AN11" s="54"/>
    </row>
    <row r="12" spans="1:40" s="47" customFormat="1" ht="16.5" customHeight="1" x14ac:dyDescent="0.2">
      <c r="A12" s="57"/>
      <c r="B12" s="60"/>
      <c r="C12" s="57"/>
      <c r="D12" s="57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66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66"/>
      <c r="AB12" s="54"/>
      <c r="AC12" s="54"/>
      <c r="AD12" s="54"/>
      <c r="AE12" s="54"/>
      <c r="AF12" s="54"/>
      <c r="AG12" s="54"/>
      <c r="AH12" s="54"/>
      <c r="AI12" s="54"/>
      <c r="AJ12" s="54"/>
      <c r="AK12" s="54"/>
      <c r="AL12" s="54"/>
      <c r="AM12" s="66"/>
      <c r="AN12" s="54"/>
    </row>
    <row r="13" spans="1:40" x14ac:dyDescent="0.2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  <c r="K13" s="6">
        <v>11</v>
      </c>
      <c r="L13" s="6">
        <v>12</v>
      </c>
      <c r="M13" s="6">
        <v>13</v>
      </c>
      <c r="N13" s="6">
        <v>14</v>
      </c>
      <c r="O13" s="6">
        <v>15</v>
      </c>
      <c r="P13" s="6">
        <v>16</v>
      </c>
      <c r="Q13" s="6">
        <v>5</v>
      </c>
      <c r="R13" s="6">
        <v>6</v>
      </c>
      <c r="S13" s="6">
        <v>7</v>
      </c>
      <c r="T13" s="6">
        <v>8</v>
      </c>
      <c r="U13" s="6">
        <v>9</v>
      </c>
      <c r="V13" s="6">
        <v>10</v>
      </c>
      <c r="W13" s="6">
        <v>11</v>
      </c>
      <c r="X13" s="6">
        <v>12</v>
      </c>
      <c r="Y13" s="6">
        <v>13</v>
      </c>
      <c r="Z13" s="6">
        <v>14</v>
      </c>
      <c r="AA13" s="6">
        <v>15</v>
      </c>
      <c r="AB13" s="6">
        <v>16</v>
      </c>
      <c r="AC13" s="6">
        <v>5</v>
      </c>
      <c r="AD13" s="6">
        <v>6</v>
      </c>
      <c r="AE13" s="6">
        <v>7</v>
      </c>
      <c r="AF13" s="6">
        <v>8</v>
      </c>
      <c r="AG13" s="6">
        <v>9</v>
      </c>
      <c r="AH13" s="6">
        <v>10</v>
      </c>
      <c r="AI13" s="6">
        <v>11</v>
      </c>
      <c r="AJ13" s="6">
        <v>12</v>
      </c>
      <c r="AK13" s="6">
        <v>13</v>
      </c>
      <c r="AL13" s="6">
        <v>14</v>
      </c>
      <c r="AM13" s="6">
        <v>15</v>
      </c>
      <c r="AN13" s="6">
        <v>16</v>
      </c>
    </row>
    <row r="14" spans="1:40" ht="21.75" customHeight="1" x14ac:dyDescent="0.2">
      <c r="A14" s="18" t="s">
        <v>17</v>
      </c>
      <c r="B14" s="19" t="s">
        <v>18</v>
      </c>
      <c r="C14" s="19" t="s">
        <v>18</v>
      </c>
      <c r="D14" s="20" t="s">
        <v>19</v>
      </c>
      <c r="E14" s="21">
        <f>E15</f>
        <v>108329324</v>
      </c>
      <c r="F14" s="21">
        <f>F15</f>
        <v>69050462</v>
      </c>
      <c r="G14" s="21">
        <f t="shared" ref="G14:AB14" si="0">G15</f>
        <v>23595000</v>
      </c>
      <c r="H14" s="21">
        <f t="shared" si="0"/>
        <v>4564517</v>
      </c>
      <c r="I14" s="21">
        <f t="shared" si="0"/>
        <v>39278862</v>
      </c>
      <c r="J14" s="21">
        <f t="shared" si="0"/>
        <v>15698898.83</v>
      </c>
      <c r="K14" s="21">
        <f t="shared" si="0"/>
        <v>14201994</v>
      </c>
      <c r="L14" s="21">
        <f t="shared" si="0"/>
        <v>431806</v>
      </c>
      <c r="M14" s="21">
        <f t="shared" si="0"/>
        <v>0</v>
      </c>
      <c r="N14" s="21">
        <f t="shared" si="0"/>
        <v>0</v>
      </c>
      <c r="O14" s="21">
        <f t="shared" si="0"/>
        <v>15267092.83</v>
      </c>
      <c r="P14" s="21">
        <f t="shared" si="0"/>
        <v>124028222.83</v>
      </c>
      <c r="Q14" s="21">
        <f>Q15</f>
        <v>5343488</v>
      </c>
      <c r="R14" s="21">
        <f t="shared" si="0"/>
        <v>809234</v>
      </c>
      <c r="S14" s="21">
        <f t="shared" si="0"/>
        <v>0</v>
      </c>
      <c r="T14" s="21">
        <f t="shared" si="0"/>
        <v>0</v>
      </c>
      <c r="U14" s="21">
        <f t="shared" si="0"/>
        <v>4534254</v>
      </c>
      <c r="V14" s="21">
        <f t="shared" si="0"/>
        <v>-2675941</v>
      </c>
      <c r="W14" s="21">
        <f t="shared" si="0"/>
        <v>-2745941</v>
      </c>
      <c r="X14" s="21">
        <f t="shared" si="0"/>
        <v>70000</v>
      </c>
      <c r="Y14" s="21">
        <f t="shared" si="0"/>
        <v>0</v>
      </c>
      <c r="Z14" s="21">
        <f t="shared" si="0"/>
        <v>0</v>
      </c>
      <c r="AA14" s="21">
        <f t="shared" si="0"/>
        <v>-2745941</v>
      </c>
      <c r="AB14" s="21">
        <f t="shared" si="0"/>
        <v>2667547</v>
      </c>
      <c r="AC14" s="21">
        <f>E14+Q14</f>
        <v>113672812</v>
      </c>
      <c r="AD14" s="21">
        <f t="shared" ref="AD14:AN14" si="1">F14+R14</f>
        <v>69859696</v>
      </c>
      <c r="AE14" s="21">
        <f t="shared" si="1"/>
        <v>23595000</v>
      </c>
      <c r="AF14" s="21">
        <f t="shared" si="1"/>
        <v>4564517</v>
      </c>
      <c r="AG14" s="21">
        <f>I14+U14</f>
        <v>43813116</v>
      </c>
      <c r="AH14" s="21">
        <f t="shared" si="1"/>
        <v>13022957.83</v>
      </c>
      <c r="AI14" s="21">
        <f t="shared" si="1"/>
        <v>11456053</v>
      </c>
      <c r="AJ14" s="21">
        <f t="shared" si="1"/>
        <v>501806</v>
      </c>
      <c r="AK14" s="21">
        <f t="shared" si="1"/>
        <v>0</v>
      </c>
      <c r="AL14" s="21">
        <f t="shared" si="1"/>
        <v>0</v>
      </c>
      <c r="AM14" s="21">
        <f t="shared" si="1"/>
        <v>12521151.83</v>
      </c>
      <c r="AN14" s="21">
        <f t="shared" si="1"/>
        <v>126695769.83</v>
      </c>
    </row>
    <row r="15" spans="1:40" ht="22.5" customHeight="1" x14ac:dyDescent="0.2">
      <c r="A15" s="18" t="s">
        <v>20</v>
      </c>
      <c r="B15" s="19" t="s">
        <v>18</v>
      </c>
      <c r="C15" s="19" t="s">
        <v>18</v>
      </c>
      <c r="D15" s="20" t="s">
        <v>19</v>
      </c>
      <c r="E15" s="21">
        <f>SUM(E16:E63)</f>
        <v>108329324</v>
      </c>
      <c r="F15" s="21">
        <f>SUM(F16:F63)</f>
        <v>69050462</v>
      </c>
      <c r="G15" s="21">
        <f>SUM(G16:G63)</f>
        <v>23595000</v>
      </c>
      <c r="H15" s="21">
        <f t="shared" ref="H15:AA15" si="2">SUM(H16:H63)</f>
        <v>4564517</v>
      </c>
      <c r="I15" s="21">
        <f t="shared" si="2"/>
        <v>39278862</v>
      </c>
      <c r="J15" s="21">
        <f t="shared" si="2"/>
        <v>15698898.83</v>
      </c>
      <c r="K15" s="21">
        <f t="shared" si="2"/>
        <v>14201994</v>
      </c>
      <c r="L15" s="21">
        <f t="shared" si="2"/>
        <v>431806</v>
      </c>
      <c r="M15" s="21">
        <f t="shared" si="2"/>
        <v>0</v>
      </c>
      <c r="N15" s="21">
        <f t="shared" si="2"/>
        <v>0</v>
      </c>
      <c r="O15" s="21">
        <f t="shared" si="2"/>
        <v>15267092.83</v>
      </c>
      <c r="P15" s="21">
        <f t="shared" si="2"/>
        <v>124028222.83</v>
      </c>
      <c r="Q15" s="21">
        <f>SUM(Q16:Q63)</f>
        <v>5343488</v>
      </c>
      <c r="R15" s="21">
        <f t="shared" si="2"/>
        <v>809234</v>
      </c>
      <c r="S15" s="21">
        <f t="shared" si="2"/>
        <v>0</v>
      </c>
      <c r="T15" s="21">
        <f t="shared" si="2"/>
        <v>0</v>
      </c>
      <c r="U15" s="21">
        <f t="shared" si="2"/>
        <v>4534254</v>
      </c>
      <c r="V15" s="21">
        <f t="shared" si="2"/>
        <v>-2675941</v>
      </c>
      <c r="W15" s="21">
        <f t="shared" si="2"/>
        <v>-2745941</v>
      </c>
      <c r="X15" s="21">
        <f t="shared" si="2"/>
        <v>70000</v>
      </c>
      <c r="Y15" s="21">
        <f t="shared" si="2"/>
        <v>0</v>
      </c>
      <c r="Z15" s="21">
        <f t="shared" si="2"/>
        <v>0</v>
      </c>
      <c r="AA15" s="21">
        <f t="shared" si="2"/>
        <v>-2745941</v>
      </c>
      <c r="AB15" s="21">
        <f>SUM(AB16:AB63)</f>
        <v>2667547</v>
      </c>
      <c r="AC15" s="21">
        <f t="shared" ref="AC15:AC113" si="3">E15+Q15</f>
        <v>113672812</v>
      </c>
      <c r="AD15" s="21">
        <f>F15+R15</f>
        <v>69859696</v>
      </c>
      <c r="AE15" s="21">
        <f t="shared" ref="AE15:AE113" si="4">G15+S15</f>
        <v>23595000</v>
      </c>
      <c r="AF15" s="21">
        <f>H15+T15</f>
        <v>4564517</v>
      </c>
      <c r="AG15" s="21">
        <f>I15+U15</f>
        <v>43813116</v>
      </c>
      <c r="AH15" s="21">
        <f t="shared" ref="AH15:AH113" si="5">J15+V15</f>
        <v>13022957.83</v>
      </c>
      <c r="AI15" s="21">
        <f t="shared" ref="AI15:AI113" si="6">K15+W15</f>
        <v>11456053</v>
      </c>
      <c r="AJ15" s="21">
        <f t="shared" ref="AJ15:AJ113" si="7">L15+X15</f>
        <v>501806</v>
      </c>
      <c r="AK15" s="21">
        <f t="shared" ref="AK15:AK113" si="8">M15+Y15</f>
        <v>0</v>
      </c>
      <c r="AL15" s="21">
        <f t="shared" ref="AL15:AL113" si="9">N15+Z15</f>
        <v>0</v>
      </c>
      <c r="AM15" s="21">
        <f t="shared" ref="AM15:AM113" si="10">O15+AA15</f>
        <v>12521151.83</v>
      </c>
      <c r="AN15" s="21">
        <f t="shared" ref="AN15:AN113" si="11">P15+AB15</f>
        <v>126695769.83</v>
      </c>
    </row>
    <row r="16" spans="1:40" ht="46.15" customHeight="1" x14ac:dyDescent="0.2">
      <c r="A16" s="5" t="s">
        <v>21</v>
      </c>
      <c r="B16" s="6" t="s">
        <v>22</v>
      </c>
      <c r="C16" s="6" t="s">
        <v>23</v>
      </c>
      <c r="D16" s="49" t="s">
        <v>24</v>
      </c>
      <c r="E16" s="8">
        <f>F16+I16</f>
        <v>33263320</v>
      </c>
      <c r="F16" s="9">
        <v>33263320</v>
      </c>
      <c r="G16" s="9">
        <v>22255000</v>
      </c>
      <c r="H16" s="9">
        <v>1847400</v>
      </c>
      <c r="I16" s="9"/>
      <c r="J16" s="9">
        <f>L16+O16</f>
        <v>225100</v>
      </c>
      <c r="K16" s="9">
        <v>225100</v>
      </c>
      <c r="L16" s="9"/>
      <c r="M16" s="9"/>
      <c r="N16" s="9"/>
      <c r="O16" s="9">
        <f>K16</f>
        <v>225100</v>
      </c>
      <c r="P16" s="9">
        <f>E16+J16</f>
        <v>33488420</v>
      </c>
      <c r="Q16" s="8">
        <f>R16+U16</f>
        <v>0</v>
      </c>
      <c r="R16" s="9"/>
      <c r="S16" s="9"/>
      <c r="T16" s="9"/>
      <c r="U16" s="9"/>
      <c r="V16" s="9">
        <f>X16+AA16</f>
        <v>130324</v>
      </c>
      <c r="W16" s="9">
        <v>130324</v>
      </c>
      <c r="X16" s="9"/>
      <c r="Y16" s="9"/>
      <c r="Z16" s="9"/>
      <c r="AA16" s="9">
        <f>W16</f>
        <v>130324</v>
      </c>
      <c r="AB16" s="9">
        <f>Q16+V16</f>
        <v>130324</v>
      </c>
      <c r="AC16" s="8">
        <f t="shared" si="3"/>
        <v>33263320</v>
      </c>
      <c r="AD16" s="8">
        <f>F16+R16</f>
        <v>33263320</v>
      </c>
      <c r="AE16" s="8">
        <f t="shared" si="4"/>
        <v>22255000</v>
      </c>
      <c r="AF16" s="8">
        <f t="shared" ref="AF16:AF113" si="12">H16+T16</f>
        <v>1847400</v>
      </c>
      <c r="AG16" s="8">
        <f t="shared" ref="AG16:AG113" si="13">I16+U16</f>
        <v>0</v>
      </c>
      <c r="AH16" s="8">
        <f t="shared" si="5"/>
        <v>355424</v>
      </c>
      <c r="AI16" s="8">
        <f t="shared" si="6"/>
        <v>355424</v>
      </c>
      <c r="AJ16" s="8">
        <f t="shared" si="7"/>
        <v>0</v>
      </c>
      <c r="AK16" s="8">
        <f t="shared" si="8"/>
        <v>0</v>
      </c>
      <c r="AL16" s="8">
        <f t="shared" si="9"/>
        <v>0</v>
      </c>
      <c r="AM16" s="8">
        <f t="shared" si="10"/>
        <v>355424</v>
      </c>
      <c r="AN16" s="8">
        <f t="shared" si="11"/>
        <v>33618744</v>
      </c>
    </row>
    <row r="17" spans="1:40" ht="30" customHeight="1" x14ac:dyDescent="0.2">
      <c r="A17" s="5" t="s">
        <v>25</v>
      </c>
      <c r="B17" s="6" t="s">
        <v>26</v>
      </c>
      <c r="C17" s="6" t="s">
        <v>23</v>
      </c>
      <c r="D17" s="49" t="s">
        <v>27</v>
      </c>
      <c r="E17" s="8">
        <f t="shared" ref="E17:E62" si="14">F17+I17</f>
        <v>624550</v>
      </c>
      <c r="F17" s="9">
        <v>624550</v>
      </c>
      <c r="G17" s="9">
        <v>460000</v>
      </c>
      <c r="H17" s="9">
        <v>46950</v>
      </c>
      <c r="I17" s="9"/>
      <c r="J17" s="9">
        <f t="shared" ref="J17:J63" si="15">L17+O17</f>
        <v>0</v>
      </c>
      <c r="K17" s="9"/>
      <c r="L17" s="9"/>
      <c r="M17" s="9"/>
      <c r="N17" s="9"/>
      <c r="O17" s="9">
        <f t="shared" ref="O17:O63" si="16">K17</f>
        <v>0</v>
      </c>
      <c r="P17" s="9">
        <f t="shared" ref="P17:P61" si="17">E17+J17</f>
        <v>624550</v>
      </c>
      <c r="Q17" s="8">
        <f t="shared" ref="Q17:Q61" si="18">R17+U17</f>
        <v>0</v>
      </c>
      <c r="R17" s="9"/>
      <c r="S17" s="9"/>
      <c r="T17" s="9"/>
      <c r="U17" s="9"/>
      <c r="V17" s="9">
        <f t="shared" ref="V17:V61" si="19">X17+AA17</f>
        <v>0</v>
      </c>
      <c r="W17" s="9"/>
      <c r="X17" s="9"/>
      <c r="Y17" s="9"/>
      <c r="Z17" s="9"/>
      <c r="AA17" s="9">
        <f t="shared" ref="AA17:AA46" si="20">W17</f>
        <v>0</v>
      </c>
      <c r="AB17" s="9">
        <f t="shared" ref="AB17:AB61" si="21">Q17+V17</f>
        <v>0</v>
      </c>
      <c r="AC17" s="8">
        <f t="shared" si="3"/>
        <v>624550</v>
      </c>
      <c r="AD17" s="8">
        <f t="shared" ref="AD17:AD113" si="22">F17+R17</f>
        <v>624550</v>
      </c>
      <c r="AE17" s="8">
        <f t="shared" si="4"/>
        <v>460000</v>
      </c>
      <c r="AF17" s="8">
        <f t="shared" si="12"/>
        <v>46950</v>
      </c>
      <c r="AG17" s="8">
        <f t="shared" si="13"/>
        <v>0</v>
      </c>
      <c r="AH17" s="8">
        <f t="shared" si="5"/>
        <v>0</v>
      </c>
      <c r="AI17" s="8">
        <f t="shared" si="6"/>
        <v>0</v>
      </c>
      <c r="AJ17" s="8">
        <f t="shared" si="7"/>
        <v>0</v>
      </c>
      <c r="AK17" s="8">
        <f t="shared" si="8"/>
        <v>0</v>
      </c>
      <c r="AL17" s="8">
        <f t="shared" si="9"/>
        <v>0</v>
      </c>
      <c r="AM17" s="8">
        <f t="shared" si="10"/>
        <v>0</v>
      </c>
      <c r="AN17" s="8">
        <f t="shared" si="11"/>
        <v>624550</v>
      </c>
    </row>
    <row r="18" spans="1:40" ht="21.75" customHeight="1" x14ac:dyDescent="0.2">
      <c r="A18" s="5" t="s">
        <v>28</v>
      </c>
      <c r="B18" s="6" t="s">
        <v>29</v>
      </c>
      <c r="C18" s="6" t="s">
        <v>30</v>
      </c>
      <c r="D18" s="7" t="s">
        <v>31</v>
      </c>
      <c r="E18" s="8">
        <f t="shared" si="14"/>
        <v>2165405</v>
      </c>
      <c r="F18" s="9">
        <v>2165405</v>
      </c>
      <c r="G18" s="9">
        <v>380000</v>
      </c>
      <c r="H18" s="9">
        <v>648605</v>
      </c>
      <c r="I18" s="9"/>
      <c r="J18" s="9">
        <f t="shared" si="15"/>
        <v>42500</v>
      </c>
      <c r="K18" s="9">
        <v>42500</v>
      </c>
      <c r="L18" s="9"/>
      <c r="M18" s="9"/>
      <c r="N18" s="9"/>
      <c r="O18" s="9">
        <f t="shared" si="16"/>
        <v>42500</v>
      </c>
      <c r="P18" s="9">
        <f t="shared" si="17"/>
        <v>2207905</v>
      </c>
      <c r="Q18" s="8">
        <f t="shared" si="18"/>
        <v>-7180</v>
      </c>
      <c r="R18" s="9">
        <v>-7180</v>
      </c>
      <c r="S18" s="9"/>
      <c r="T18" s="9"/>
      <c r="U18" s="9"/>
      <c r="V18" s="9">
        <f t="shared" si="19"/>
        <v>0</v>
      </c>
      <c r="W18" s="9"/>
      <c r="X18" s="9"/>
      <c r="Y18" s="9"/>
      <c r="Z18" s="9"/>
      <c r="AA18" s="9">
        <f t="shared" si="20"/>
        <v>0</v>
      </c>
      <c r="AB18" s="9">
        <f t="shared" si="21"/>
        <v>-7180</v>
      </c>
      <c r="AC18" s="8">
        <f t="shared" si="3"/>
        <v>2158225</v>
      </c>
      <c r="AD18" s="8">
        <f t="shared" si="22"/>
        <v>2158225</v>
      </c>
      <c r="AE18" s="8">
        <f t="shared" si="4"/>
        <v>380000</v>
      </c>
      <c r="AF18" s="8">
        <f t="shared" si="12"/>
        <v>648605</v>
      </c>
      <c r="AG18" s="8">
        <f t="shared" si="13"/>
        <v>0</v>
      </c>
      <c r="AH18" s="8">
        <f t="shared" si="5"/>
        <v>42500</v>
      </c>
      <c r="AI18" s="8">
        <f t="shared" si="6"/>
        <v>42500</v>
      </c>
      <c r="AJ18" s="8">
        <f t="shared" si="7"/>
        <v>0</v>
      </c>
      <c r="AK18" s="8">
        <f t="shared" si="8"/>
        <v>0</v>
      </c>
      <c r="AL18" s="8">
        <f t="shared" si="9"/>
        <v>0</v>
      </c>
      <c r="AM18" s="8">
        <f t="shared" si="10"/>
        <v>42500</v>
      </c>
      <c r="AN18" s="8">
        <f t="shared" si="11"/>
        <v>2200725</v>
      </c>
    </row>
    <row r="19" spans="1:40" ht="18.75" hidden="1" customHeight="1" x14ac:dyDescent="0.2">
      <c r="A19" s="5" t="s">
        <v>32</v>
      </c>
      <c r="B19" s="6" t="s">
        <v>33</v>
      </c>
      <c r="C19" s="6" t="s">
        <v>34</v>
      </c>
      <c r="D19" s="7" t="s">
        <v>35</v>
      </c>
      <c r="E19" s="8">
        <f t="shared" si="14"/>
        <v>0</v>
      </c>
      <c r="F19" s="9"/>
      <c r="G19" s="9"/>
      <c r="H19" s="9"/>
      <c r="I19" s="9"/>
      <c r="J19" s="9">
        <f t="shared" si="15"/>
        <v>0</v>
      </c>
      <c r="K19" s="9"/>
      <c r="L19" s="9"/>
      <c r="M19" s="9"/>
      <c r="N19" s="9"/>
      <c r="O19" s="9">
        <f t="shared" si="16"/>
        <v>0</v>
      </c>
      <c r="P19" s="9">
        <f t="shared" si="17"/>
        <v>0</v>
      </c>
      <c r="Q19" s="8">
        <f t="shared" si="18"/>
        <v>0</v>
      </c>
      <c r="R19" s="9"/>
      <c r="S19" s="9"/>
      <c r="T19" s="9"/>
      <c r="U19" s="9"/>
      <c r="V19" s="9">
        <f t="shared" si="19"/>
        <v>0</v>
      </c>
      <c r="W19" s="9"/>
      <c r="X19" s="9"/>
      <c r="Y19" s="9"/>
      <c r="Z19" s="9"/>
      <c r="AA19" s="9">
        <f t="shared" si="20"/>
        <v>0</v>
      </c>
      <c r="AB19" s="9">
        <f t="shared" si="21"/>
        <v>0</v>
      </c>
      <c r="AC19" s="8">
        <f t="shared" si="3"/>
        <v>0</v>
      </c>
      <c r="AD19" s="8">
        <f t="shared" si="22"/>
        <v>0</v>
      </c>
      <c r="AE19" s="8">
        <f t="shared" si="4"/>
        <v>0</v>
      </c>
      <c r="AF19" s="8">
        <f t="shared" si="12"/>
        <v>0</v>
      </c>
      <c r="AG19" s="8">
        <f t="shared" si="13"/>
        <v>0</v>
      </c>
      <c r="AH19" s="8">
        <f t="shared" si="5"/>
        <v>0</v>
      </c>
      <c r="AI19" s="8">
        <f t="shared" si="6"/>
        <v>0</v>
      </c>
      <c r="AJ19" s="8">
        <f t="shared" si="7"/>
        <v>0</v>
      </c>
      <c r="AK19" s="8">
        <f t="shared" si="8"/>
        <v>0</v>
      </c>
      <c r="AL19" s="8">
        <f t="shared" si="9"/>
        <v>0</v>
      </c>
      <c r="AM19" s="8">
        <f t="shared" si="10"/>
        <v>0</v>
      </c>
      <c r="AN19" s="8">
        <f t="shared" si="11"/>
        <v>0</v>
      </c>
    </row>
    <row r="20" spans="1:40" ht="18.75" customHeight="1" x14ac:dyDescent="0.2">
      <c r="A20" s="5" t="s">
        <v>36</v>
      </c>
      <c r="B20" s="6" t="s">
        <v>37</v>
      </c>
      <c r="C20" s="6" t="s">
        <v>38</v>
      </c>
      <c r="D20" s="7" t="s">
        <v>39</v>
      </c>
      <c r="E20" s="8">
        <f t="shared" si="14"/>
        <v>7114200</v>
      </c>
      <c r="F20" s="9">
        <v>7114200</v>
      </c>
      <c r="G20" s="9"/>
      <c r="H20" s="9"/>
      <c r="I20" s="9"/>
      <c r="J20" s="9">
        <f t="shared" si="15"/>
        <v>1731600</v>
      </c>
      <c r="K20" s="9">
        <v>1731600</v>
      </c>
      <c r="L20" s="9"/>
      <c r="M20" s="9"/>
      <c r="N20" s="9"/>
      <c r="O20" s="9">
        <f t="shared" si="16"/>
        <v>1731600</v>
      </c>
      <c r="P20" s="9">
        <f t="shared" si="17"/>
        <v>8845800</v>
      </c>
      <c r="Q20" s="8">
        <f t="shared" si="18"/>
        <v>340000</v>
      </c>
      <c r="R20" s="9">
        <v>340000</v>
      </c>
      <c r="S20" s="9"/>
      <c r="T20" s="9"/>
      <c r="U20" s="9"/>
      <c r="V20" s="9">
        <f t="shared" si="19"/>
        <v>0</v>
      </c>
      <c r="W20" s="9"/>
      <c r="X20" s="9"/>
      <c r="Y20" s="9"/>
      <c r="Z20" s="9"/>
      <c r="AA20" s="9">
        <f t="shared" si="20"/>
        <v>0</v>
      </c>
      <c r="AB20" s="9">
        <f t="shared" si="21"/>
        <v>340000</v>
      </c>
      <c r="AC20" s="8">
        <f t="shared" si="3"/>
        <v>7454200</v>
      </c>
      <c r="AD20" s="8">
        <f t="shared" si="22"/>
        <v>7454200</v>
      </c>
      <c r="AE20" s="8">
        <f t="shared" si="4"/>
        <v>0</v>
      </c>
      <c r="AF20" s="8">
        <f t="shared" si="12"/>
        <v>0</v>
      </c>
      <c r="AG20" s="8">
        <f t="shared" si="13"/>
        <v>0</v>
      </c>
      <c r="AH20" s="8">
        <f t="shared" si="5"/>
        <v>1731600</v>
      </c>
      <c r="AI20" s="8">
        <f t="shared" si="6"/>
        <v>1731600</v>
      </c>
      <c r="AJ20" s="8">
        <f t="shared" si="7"/>
        <v>0</v>
      </c>
      <c r="AK20" s="8">
        <f t="shared" si="8"/>
        <v>0</v>
      </c>
      <c r="AL20" s="8">
        <f t="shared" si="9"/>
        <v>0</v>
      </c>
      <c r="AM20" s="8">
        <f t="shared" si="10"/>
        <v>1731600</v>
      </c>
      <c r="AN20" s="8">
        <f t="shared" si="11"/>
        <v>9185800</v>
      </c>
    </row>
    <row r="21" spans="1:40" ht="33.6" customHeight="1" x14ac:dyDescent="0.2">
      <c r="A21" s="5" t="s">
        <v>40</v>
      </c>
      <c r="B21" s="6" t="s">
        <v>41</v>
      </c>
      <c r="C21" s="6" t="s">
        <v>42</v>
      </c>
      <c r="D21" s="7" t="s">
        <v>43</v>
      </c>
      <c r="E21" s="8">
        <f t="shared" si="14"/>
        <v>6288254</v>
      </c>
      <c r="F21" s="9">
        <v>6288254</v>
      </c>
      <c r="G21" s="9"/>
      <c r="H21" s="9"/>
      <c r="I21" s="9"/>
      <c r="J21" s="9">
        <f t="shared" si="15"/>
        <v>1032000</v>
      </c>
      <c r="K21" s="9">
        <v>1032000</v>
      </c>
      <c r="L21" s="9"/>
      <c r="M21" s="9"/>
      <c r="N21" s="9"/>
      <c r="O21" s="9">
        <f t="shared" si="16"/>
        <v>1032000</v>
      </c>
      <c r="P21" s="9">
        <f>E21+J21</f>
        <v>7320254</v>
      </c>
      <c r="Q21" s="8">
        <f t="shared" si="18"/>
        <v>-121586</v>
      </c>
      <c r="R21" s="9">
        <v>-121586</v>
      </c>
      <c r="S21" s="9"/>
      <c r="T21" s="9"/>
      <c r="U21" s="9"/>
      <c r="V21" s="9">
        <f t="shared" si="19"/>
        <v>-502810</v>
      </c>
      <c r="W21" s="9">
        <v>-502810</v>
      </c>
      <c r="X21" s="9"/>
      <c r="Y21" s="9"/>
      <c r="Z21" s="9"/>
      <c r="AA21" s="9">
        <f t="shared" si="20"/>
        <v>-502810</v>
      </c>
      <c r="AB21" s="9">
        <f t="shared" si="21"/>
        <v>-624396</v>
      </c>
      <c r="AC21" s="8">
        <f t="shared" si="3"/>
        <v>6166668</v>
      </c>
      <c r="AD21" s="8">
        <f t="shared" si="22"/>
        <v>6166668</v>
      </c>
      <c r="AE21" s="8">
        <f t="shared" si="4"/>
        <v>0</v>
      </c>
      <c r="AF21" s="8">
        <f t="shared" si="12"/>
        <v>0</v>
      </c>
      <c r="AG21" s="8">
        <f t="shared" si="13"/>
        <v>0</v>
      </c>
      <c r="AH21" s="8">
        <f t="shared" si="5"/>
        <v>529190</v>
      </c>
      <c r="AI21" s="8">
        <f t="shared" si="6"/>
        <v>529190</v>
      </c>
      <c r="AJ21" s="8">
        <f t="shared" si="7"/>
        <v>0</v>
      </c>
      <c r="AK21" s="8">
        <f t="shared" si="8"/>
        <v>0</v>
      </c>
      <c r="AL21" s="8">
        <f t="shared" si="9"/>
        <v>0</v>
      </c>
      <c r="AM21" s="8">
        <f t="shared" si="10"/>
        <v>529190</v>
      </c>
      <c r="AN21" s="8">
        <f t="shared" si="11"/>
        <v>6695858</v>
      </c>
    </row>
    <row r="22" spans="1:40" ht="21" customHeight="1" x14ac:dyDescent="0.2">
      <c r="A22" s="23" t="s">
        <v>299</v>
      </c>
      <c r="B22" s="24">
        <v>2170</v>
      </c>
      <c r="C22" s="24" t="s">
        <v>327</v>
      </c>
      <c r="D22" s="25" t="s">
        <v>293</v>
      </c>
      <c r="E22" s="8">
        <f t="shared" si="14"/>
        <v>0</v>
      </c>
      <c r="F22" s="9"/>
      <c r="G22" s="9"/>
      <c r="H22" s="9"/>
      <c r="I22" s="9"/>
      <c r="J22" s="9">
        <f t="shared" si="15"/>
        <v>1495000</v>
      </c>
      <c r="K22" s="9">
        <v>1495000</v>
      </c>
      <c r="L22" s="9"/>
      <c r="M22" s="9"/>
      <c r="N22" s="9"/>
      <c r="O22" s="9">
        <f>K22</f>
        <v>1495000</v>
      </c>
      <c r="P22" s="9">
        <f>E22+J22</f>
        <v>1495000</v>
      </c>
      <c r="Q22" s="8">
        <f t="shared" si="18"/>
        <v>0</v>
      </c>
      <c r="R22" s="9"/>
      <c r="S22" s="9"/>
      <c r="T22" s="9"/>
      <c r="U22" s="9"/>
      <c r="V22" s="9">
        <f t="shared" si="19"/>
        <v>0</v>
      </c>
      <c r="W22" s="9"/>
      <c r="X22" s="9"/>
      <c r="Y22" s="9"/>
      <c r="Z22" s="9"/>
      <c r="AA22" s="9">
        <f t="shared" si="20"/>
        <v>0</v>
      </c>
      <c r="AB22" s="9">
        <f t="shared" si="21"/>
        <v>0</v>
      </c>
      <c r="AC22" s="8">
        <f t="shared" si="3"/>
        <v>0</v>
      </c>
      <c r="AD22" s="8">
        <f t="shared" si="22"/>
        <v>0</v>
      </c>
      <c r="AE22" s="8">
        <f t="shared" si="4"/>
        <v>0</v>
      </c>
      <c r="AF22" s="8">
        <f t="shared" si="12"/>
        <v>0</v>
      </c>
      <c r="AG22" s="8">
        <f t="shared" si="13"/>
        <v>0</v>
      </c>
      <c r="AH22" s="8">
        <f t="shared" si="5"/>
        <v>1495000</v>
      </c>
      <c r="AI22" s="8">
        <f t="shared" si="6"/>
        <v>1495000</v>
      </c>
      <c r="AJ22" s="8">
        <f t="shared" si="7"/>
        <v>0</v>
      </c>
      <c r="AK22" s="8">
        <f t="shared" si="8"/>
        <v>0</v>
      </c>
      <c r="AL22" s="8">
        <f t="shared" si="9"/>
        <v>0</v>
      </c>
      <c r="AM22" s="8">
        <f t="shared" si="10"/>
        <v>1495000</v>
      </c>
      <c r="AN22" s="8">
        <f t="shared" si="11"/>
        <v>1495000</v>
      </c>
    </row>
    <row r="23" spans="1:40" ht="22.5" customHeight="1" x14ac:dyDescent="0.2">
      <c r="A23" s="26" t="s">
        <v>44</v>
      </c>
      <c r="B23" s="24" t="s">
        <v>45</v>
      </c>
      <c r="C23" s="24" t="s">
        <v>46</v>
      </c>
      <c r="D23" s="25" t="s">
        <v>47</v>
      </c>
      <c r="E23" s="8">
        <f t="shared" si="14"/>
        <v>375000</v>
      </c>
      <c r="F23" s="9">
        <v>375000</v>
      </c>
      <c r="G23" s="9"/>
      <c r="H23" s="9"/>
      <c r="I23" s="9"/>
      <c r="J23" s="9">
        <f t="shared" si="15"/>
        <v>0</v>
      </c>
      <c r="K23" s="9"/>
      <c r="L23" s="9"/>
      <c r="M23" s="9"/>
      <c r="N23" s="9"/>
      <c r="O23" s="9">
        <f t="shared" si="16"/>
        <v>0</v>
      </c>
      <c r="P23" s="9">
        <f t="shared" si="17"/>
        <v>375000</v>
      </c>
      <c r="Q23" s="8">
        <f t="shared" si="18"/>
        <v>0</v>
      </c>
      <c r="R23" s="9"/>
      <c r="S23" s="9"/>
      <c r="T23" s="9"/>
      <c r="U23" s="9"/>
      <c r="V23" s="9">
        <f t="shared" si="19"/>
        <v>0</v>
      </c>
      <c r="W23" s="9"/>
      <c r="X23" s="9"/>
      <c r="Y23" s="9"/>
      <c r="Z23" s="9"/>
      <c r="AA23" s="9">
        <f t="shared" si="20"/>
        <v>0</v>
      </c>
      <c r="AB23" s="9">
        <f t="shared" si="21"/>
        <v>0</v>
      </c>
      <c r="AC23" s="8">
        <f t="shared" si="3"/>
        <v>375000</v>
      </c>
      <c r="AD23" s="8">
        <f t="shared" si="22"/>
        <v>375000</v>
      </c>
      <c r="AE23" s="8">
        <f t="shared" si="4"/>
        <v>0</v>
      </c>
      <c r="AF23" s="8">
        <f t="shared" si="12"/>
        <v>0</v>
      </c>
      <c r="AG23" s="8">
        <f t="shared" si="13"/>
        <v>0</v>
      </c>
      <c r="AH23" s="8">
        <f t="shared" si="5"/>
        <v>0</v>
      </c>
      <c r="AI23" s="8">
        <f t="shared" si="6"/>
        <v>0</v>
      </c>
      <c r="AJ23" s="8">
        <f t="shared" si="7"/>
        <v>0</v>
      </c>
      <c r="AK23" s="8">
        <f t="shared" si="8"/>
        <v>0</v>
      </c>
      <c r="AL23" s="8">
        <f t="shared" si="9"/>
        <v>0</v>
      </c>
      <c r="AM23" s="8">
        <f t="shared" si="10"/>
        <v>0</v>
      </c>
      <c r="AN23" s="8">
        <f t="shared" si="11"/>
        <v>375000</v>
      </c>
    </row>
    <row r="24" spans="1:40" ht="13.5" hidden="1" customHeight="1" x14ac:dyDescent="0.2">
      <c r="A24" s="23" t="s">
        <v>220</v>
      </c>
      <c r="B24" s="24">
        <v>5048</v>
      </c>
      <c r="C24" s="27" t="s">
        <v>48</v>
      </c>
      <c r="D24" s="25" t="s">
        <v>219</v>
      </c>
      <c r="E24" s="8">
        <f t="shared" si="14"/>
        <v>0</v>
      </c>
      <c r="F24" s="9"/>
      <c r="G24" s="9"/>
      <c r="H24" s="9"/>
      <c r="I24" s="9"/>
      <c r="J24" s="9">
        <f t="shared" si="15"/>
        <v>0</v>
      </c>
      <c r="K24" s="9"/>
      <c r="L24" s="9"/>
      <c r="M24" s="9"/>
      <c r="N24" s="9"/>
      <c r="O24" s="9">
        <f t="shared" si="16"/>
        <v>0</v>
      </c>
      <c r="P24" s="9">
        <f t="shared" si="17"/>
        <v>0</v>
      </c>
      <c r="Q24" s="8">
        <f t="shared" si="18"/>
        <v>0</v>
      </c>
      <c r="R24" s="9"/>
      <c r="S24" s="9"/>
      <c r="T24" s="9"/>
      <c r="U24" s="9"/>
      <c r="V24" s="9">
        <f t="shared" si="19"/>
        <v>0</v>
      </c>
      <c r="W24" s="9"/>
      <c r="X24" s="9"/>
      <c r="Y24" s="9"/>
      <c r="Z24" s="9"/>
      <c r="AA24" s="9">
        <f t="shared" si="20"/>
        <v>0</v>
      </c>
      <c r="AB24" s="9">
        <f t="shared" si="21"/>
        <v>0</v>
      </c>
      <c r="AC24" s="8">
        <f t="shared" si="3"/>
        <v>0</v>
      </c>
      <c r="AD24" s="8">
        <f t="shared" si="22"/>
        <v>0</v>
      </c>
      <c r="AE24" s="8">
        <f t="shared" si="4"/>
        <v>0</v>
      </c>
      <c r="AF24" s="8">
        <f t="shared" si="12"/>
        <v>0</v>
      </c>
      <c r="AG24" s="8">
        <f t="shared" si="13"/>
        <v>0</v>
      </c>
      <c r="AH24" s="8">
        <f t="shared" si="5"/>
        <v>0</v>
      </c>
      <c r="AI24" s="8">
        <f t="shared" si="6"/>
        <v>0</v>
      </c>
      <c r="AJ24" s="8">
        <f t="shared" si="7"/>
        <v>0</v>
      </c>
      <c r="AK24" s="8">
        <f t="shared" si="8"/>
        <v>0</v>
      </c>
      <c r="AL24" s="8">
        <f t="shared" si="9"/>
        <v>0</v>
      </c>
      <c r="AM24" s="8">
        <f t="shared" si="10"/>
        <v>0</v>
      </c>
      <c r="AN24" s="8">
        <f t="shared" si="11"/>
        <v>0</v>
      </c>
    </row>
    <row r="25" spans="1:40" ht="21" hidden="1" customHeight="1" x14ac:dyDescent="0.2">
      <c r="A25" s="23" t="s">
        <v>294</v>
      </c>
      <c r="B25" s="24">
        <v>4083</v>
      </c>
      <c r="C25" s="27" t="s">
        <v>197</v>
      </c>
      <c r="D25" s="25" t="s">
        <v>295</v>
      </c>
      <c r="E25" s="8">
        <f t="shared" si="14"/>
        <v>0</v>
      </c>
      <c r="F25" s="9"/>
      <c r="G25" s="9"/>
      <c r="H25" s="9"/>
      <c r="I25" s="9"/>
      <c r="J25" s="9">
        <f t="shared" si="15"/>
        <v>0</v>
      </c>
      <c r="K25" s="9">
        <v>0</v>
      </c>
      <c r="L25" s="9"/>
      <c r="M25" s="9"/>
      <c r="N25" s="9"/>
      <c r="O25" s="9">
        <f t="shared" si="16"/>
        <v>0</v>
      </c>
      <c r="P25" s="9">
        <f t="shared" si="17"/>
        <v>0</v>
      </c>
      <c r="Q25" s="8">
        <f t="shared" si="18"/>
        <v>0</v>
      </c>
      <c r="R25" s="9"/>
      <c r="S25" s="9"/>
      <c r="T25" s="9"/>
      <c r="U25" s="9"/>
      <c r="V25" s="9">
        <f t="shared" si="19"/>
        <v>0</v>
      </c>
      <c r="W25" s="9"/>
      <c r="X25" s="9"/>
      <c r="Y25" s="9"/>
      <c r="Z25" s="9"/>
      <c r="AA25" s="9">
        <f t="shared" si="20"/>
        <v>0</v>
      </c>
      <c r="AB25" s="9">
        <f t="shared" si="21"/>
        <v>0</v>
      </c>
      <c r="AC25" s="8">
        <f t="shared" si="3"/>
        <v>0</v>
      </c>
      <c r="AD25" s="8">
        <f t="shared" si="22"/>
        <v>0</v>
      </c>
      <c r="AE25" s="8">
        <f t="shared" si="4"/>
        <v>0</v>
      </c>
      <c r="AF25" s="8">
        <f t="shared" si="12"/>
        <v>0</v>
      </c>
      <c r="AG25" s="8">
        <f t="shared" si="13"/>
        <v>0</v>
      </c>
      <c r="AH25" s="8">
        <f t="shared" si="5"/>
        <v>0</v>
      </c>
      <c r="AI25" s="8">
        <f t="shared" si="6"/>
        <v>0</v>
      </c>
      <c r="AJ25" s="8">
        <f t="shared" si="7"/>
        <v>0</v>
      </c>
      <c r="AK25" s="8">
        <f t="shared" si="8"/>
        <v>0</v>
      </c>
      <c r="AL25" s="8">
        <f t="shared" si="9"/>
        <v>0</v>
      </c>
      <c r="AM25" s="8">
        <f t="shared" si="10"/>
        <v>0</v>
      </c>
      <c r="AN25" s="8">
        <f t="shared" si="11"/>
        <v>0</v>
      </c>
    </row>
    <row r="26" spans="1:40" ht="24" customHeight="1" x14ac:dyDescent="0.2">
      <c r="A26" s="23" t="s">
        <v>330</v>
      </c>
      <c r="B26" s="27" t="s">
        <v>331</v>
      </c>
      <c r="C26" s="27" t="s">
        <v>49</v>
      </c>
      <c r="D26" s="13" t="s">
        <v>332</v>
      </c>
      <c r="E26" s="8">
        <f t="shared" si="14"/>
        <v>130000</v>
      </c>
      <c r="F26" s="9">
        <v>130000</v>
      </c>
      <c r="G26" s="9"/>
      <c r="H26" s="9"/>
      <c r="I26" s="9"/>
      <c r="J26" s="9">
        <f>L26+O26</f>
        <v>0</v>
      </c>
      <c r="K26" s="9">
        <v>0</v>
      </c>
      <c r="L26" s="9"/>
      <c r="M26" s="9"/>
      <c r="N26" s="9"/>
      <c r="O26" s="9">
        <f>K26</f>
        <v>0</v>
      </c>
      <c r="P26" s="9">
        <f>E26+J26</f>
        <v>130000</v>
      </c>
      <c r="Q26" s="8">
        <f t="shared" si="18"/>
        <v>0</v>
      </c>
      <c r="R26" s="9"/>
      <c r="S26" s="9"/>
      <c r="T26" s="9"/>
      <c r="U26" s="9"/>
      <c r="V26" s="9">
        <f t="shared" si="19"/>
        <v>0</v>
      </c>
      <c r="W26" s="9"/>
      <c r="X26" s="9"/>
      <c r="Y26" s="9"/>
      <c r="Z26" s="9"/>
      <c r="AA26" s="9">
        <f t="shared" si="20"/>
        <v>0</v>
      </c>
      <c r="AB26" s="9">
        <f t="shared" si="21"/>
        <v>0</v>
      </c>
      <c r="AC26" s="8">
        <f t="shared" si="3"/>
        <v>130000</v>
      </c>
      <c r="AD26" s="8">
        <f t="shared" si="22"/>
        <v>130000</v>
      </c>
      <c r="AE26" s="8">
        <f t="shared" si="4"/>
        <v>0</v>
      </c>
      <c r="AF26" s="8">
        <f t="shared" si="12"/>
        <v>0</v>
      </c>
      <c r="AG26" s="8">
        <f t="shared" si="13"/>
        <v>0</v>
      </c>
      <c r="AH26" s="8">
        <f t="shared" si="5"/>
        <v>0</v>
      </c>
      <c r="AI26" s="8">
        <f t="shared" si="6"/>
        <v>0</v>
      </c>
      <c r="AJ26" s="8">
        <f t="shared" si="7"/>
        <v>0</v>
      </c>
      <c r="AK26" s="8">
        <f t="shared" si="8"/>
        <v>0</v>
      </c>
      <c r="AL26" s="8">
        <f t="shared" si="9"/>
        <v>0</v>
      </c>
      <c r="AM26" s="8">
        <f t="shared" si="10"/>
        <v>0</v>
      </c>
      <c r="AN26" s="8">
        <f t="shared" si="11"/>
        <v>130000</v>
      </c>
    </row>
    <row r="27" spans="1:40" ht="32.25" hidden="1" customHeight="1" x14ac:dyDescent="0.2">
      <c r="A27" s="23" t="s">
        <v>253</v>
      </c>
      <c r="B27" s="27" t="s">
        <v>255</v>
      </c>
      <c r="C27" s="27" t="s">
        <v>50</v>
      </c>
      <c r="D27" s="25" t="s">
        <v>256</v>
      </c>
      <c r="E27" s="8">
        <f t="shared" si="14"/>
        <v>0</v>
      </c>
      <c r="F27" s="9"/>
      <c r="G27" s="9"/>
      <c r="H27" s="9"/>
      <c r="I27" s="9"/>
      <c r="J27" s="9"/>
      <c r="K27" s="9"/>
      <c r="L27" s="9"/>
      <c r="M27" s="9"/>
      <c r="N27" s="9"/>
      <c r="O27" s="9">
        <f>K27</f>
        <v>0</v>
      </c>
      <c r="P27" s="9">
        <f>E27+J27</f>
        <v>0</v>
      </c>
      <c r="Q27" s="8">
        <f t="shared" si="18"/>
        <v>0</v>
      </c>
      <c r="R27" s="9"/>
      <c r="S27" s="9"/>
      <c r="T27" s="9"/>
      <c r="U27" s="9"/>
      <c r="V27" s="9">
        <f t="shared" si="19"/>
        <v>0</v>
      </c>
      <c r="W27" s="9"/>
      <c r="X27" s="9"/>
      <c r="Y27" s="9"/>
      <c r="Z27" s="9"/>
      <c r="AA27" s="9">
        <f>W27</f>
        <v>0</v>
      </c>
      <c r="AB27" s="9">
        <f>Q27+V27</f>
        <v>0</v>
      </c>
      <c r="AC27" s="8">
        <f t="shared" ref="AC27:AN29" si="23">E27+Q27</f>
        <v>0</v>
      </c>
      <c r="AD27" s="8">
        <f t="shared" si="23"/>
        <v>0</v>
      </c>
      <c r="AE27" s="8">
        <f t="shared" si="23"/>
        <v>0</v>
      </c>
      <c r="AF27" s="8">
        <f t="shared" si="23"/>
        <v>0</v>
      </c>
      <c r="AG27" s="8">
        <f t="shared" si="23"/>
        <v>0</v>
      </c>
      <c r="AH27" s="8">
        <f t="shared" si="23"/>
        <v>0</v>
      </c>
      <c r="AI27" s="8">
        <f t="shared" si="23"/>
        <v>0</v>
      </c>
      <c r="AJ27" s="8">
        <f t="shared" si="23"/>
        <v>0</v>
      </c>
      <c r="AK27" s="8">
        <f t="shared" si="23"/>
        <v>0</v>
      </c>
      <c r="AL27" s="8">
        <f t="shared" si="23"/>
        <v>0</v>
      </c>
      <c r="AM27" s="8">
        <f t="shared" si="23"/>
        <v>0</v>
      </c>
      <c r="AN27" s="8">
        <f t="shared" si="23"/>
        <v>0</v>
      </c>
    </row>
    <row r="28" spans="1:40" s="1" customFormat="1" ht="20.45" customHeight="1" x14ac:dyDescent="0.2">
      <c r="A28" s="26" t="s">
        <v>51</v>
      </c>
      <c r="B28" s="24" t="s">
        <v>52</v>
      </c>
      <c r="C28" s="27" t="s">
        <v>50</v>
      </c>
      <c r="D28" s="25" t="s">
        <v>53</v>
      </c>
      <c r="E28" s="8">
        <f t="shared" si="14"/>
        <v>1600000</v>
      </c>
      <c r="F28" s="9">
        <v>1600000</v>
      </c>
      <c r="G28" s="9"/>
      <c r="H28" s="9">
        <v>1600000</v>
      </c>
      <c r="I28" s="9"/>
      <c r="J28" s="9">
        <f t="shared" si="15"/>
        <v>0</v>
      </c>
      <c r="K28" s="9"/>
      <c r="L28" s="9"/>
      <c r="M28" s="9"/>
      <c r="N28" s="9"/>
      <c r="O28" s="9">
        <f t="shared" si="16"/>
        <v>0</v>
      </c>
      <c r="P28" s="9">
        <f t="shared" si="17"/>
        <v>1600000</v>
      </c>
      <c r="Q28" s="8">
        <f t="shared" si="18"/>
        <v>0</v>
      </c>
      <c r="R28" s="9"/>
      <c r="S28" s="9"/>
      <c r="T28" s="9"/>
      <c r="U28" s="9"/>
      <c r="V28" s="9">
        <f t="shared" si="19"/>
        <v>0</v>
      </c>
      <c r="W28" s="9"/>
      <c r="X28" s="9"/>
      <c r="Y28" s="9"/>
      <c r="Z28" s="9"/>
      <c r="AA28" s="9">
        <f>W28</f>
        <v>0</v>
      </c>
      <c r="AB28" s="9">
        <f>Q28+V28</f>
        <v>0</v>
      </c>
      <c r="AC28" s="8">
        <f t="shared" si="23"/>
        <v>1600000</v>
      </c>
      <c r="AD28" s="8">
        <f t="shared" si="23"/>
        <v>1600000</v>
      </c>
      <c r="AE28" s="8">
        <f t="shared" si="23"/>
        <v>0</v>
      </c>
      <c r="AF28" s="8">
        <f t="shared" si="23"/>
        <v>1600000</v>
      </c>
      <c r="AG28" s="8">
        <f t="shared" si="23"/>
        <v>0</v>
      </c>
      <c r="AH28" s="8">
        <f t="shared" si="23"/>
        <v>0</v>
      </c>
      <c r="AI28" s="8">
        <f t="shared" si="23"/>
        <v>0</v>
      </c>
      <c r="AJ28" s="8">
        <f t="shared" si="23"/>
        <v>0</v>
      </c>
      <c r="AK28" s="8">
        <f t="shared" si="23"/>
        <v>0</v>
      </c>
      <c r="AL28" s="8">
        <f t="shared" si="23"/>
        <v>0</v>
      </c>
      <c r="AM28" s="8">
        <f t="shared" si="23"/>
        <v>0</v>
      </c>
      <c r="AN28" s="8">
        <f t="shared" si="23"/>
        <v>1600000</v>
      </c>
    </row>
    <row r="29" spans="1:40" ht="30" customHeight="1" x14ac:dyDescent="0.2">
      <c r="A29" s="26" t="s">
        <v>254</v>
      </c>
      <c r="B29" s="24">
        <v>6017</v>
      </c>
      <c r="C29" s="27" t="s">
        <v>50</v>
      </c>
      <c r="D29" s="48" t="s">
        <v>257</v>
      </c>
      <c r="E29" s="8">
        <f t="shared" si="14"/>
        <v>3122720</v>
      </c>
      <c r="F29" s="9">
        <v>3122720</v>
      </c>
      <c r="G29" s="9"/>
      <c r="H29" s="9"/>
      <c r="I29" s="9"/>
      <c r="J29" s="9">
        <f t="shared" si="15"/>
        <v>0</v>
      </c>
      <c r="K29" s="9"/>
      <c r="L29" s="9"/>
      <c r="M29" s="9"/>
      <c r="N29" s="9"/>
      <c r="O29" s="9">
        <f>K29</f>
        <v>0</v>
      </c>
      <c r="P29" s="9">
        <f>E29+J29</f>
        <v>3122720</v>
      </c>
      <c r="Q29" s="8">
        <f t="shared" si="18"/>
        <v>0</v>
      </c>
      <c r="R29" s="9"/>
      <c r="S29" s="9"/>
      <c r="T29" s="9"/>
      <c r="U29" s="9"/>
      <c r="V29" s="9">
        <f t="shared" si="19"/>
        <v>0</v>
      </c>
      <c r="W29" s="9"/>
      <c r="X29" s="9"/>
      <c r="Y29" s="9"/>
      <c r="Z29" s="9"/>
      <c r="AA29" s="9">
        <f>W29</f>
        <v>0</v>
      </c>
      <c r="AB29" s="9">
        <f>Q29+V29</f>
        <v>0</v>
      </c>
      <c r="AC29" s="8">
        <f t="shared" si="23"/>
        <v>3122720</v>
      </c>
      <c r="AD29" s="8">
        <f t="shared" si="23"/>
        <v>3122720</v>
      </c>
      <c r="AE29" s="8">
        <f t="shared" si="23"/>
        <v>0</v>
      </c>
      <c r="AF29" s="8">
        <f t="shared" si="23"/>
        <v>0</v>
      </c>
      <c r="AG29" s="8">
        <f t="shared" si="23"/>
        <v>0</v>
      </c>
      <c r="AH29" s="8">
        <f t="shared" si="23"/>
        <v>0</v>
      </c>
      <c r="AI29" s="8">
        <f t="shared" si="23"/>
        <v>0</v>
      </c>
      <c r="AJ29" s="8">
        <f t="shared" si="23"/>
        <v>0</v>
      </c>
      <c r="AK29" s="8">
        <f t="shared" si="23"/>
        <v>0</v>
      </c>
      <c r="AL29" s="8">
        <f t="shared" si="23"/>
        <v>0</v>
      </c>
      <c r="AM29" s="8">
        <f t="shared" si="23"/>
        <v>0</v>
      </c>
      <c r="AN29" s="8">
        <f t="shared" si="23"/>
        <v>3122720</v>
      </c>
    </row>
    <row r="30" spans="1:40" s="1" customFormat="1" ht="30.75" customHeight="1" x14ac:dyDescent="0.2">
      <c r="A30" s="26" t="s">
        <v>54</v>
      </c>
      <c r="B30" s="24" t="s">
        <v>55</v>
      </c>
      <c r="C30" s="24" t="s">
        <v>50</v>
      </c>
      <c r="D30" s="48" t="s">
        <v>56</v>
      </c>
      <c r="E30" s="8">
        <f t="shared" si="14"/>
        <v>11134864</v>
      </c>
      <c r="F30" s="9"/>
      <c r="G30" s="9"/>
      <c r="H30" s="9"/>
      <c r="I30" s="9">
        <v>11134864</v>
      </c>
      <c r="J30" s="9">
        <f t="shared" si="15"/>
        <v>0</v>
      </c>
      <c r="K30" s="9">
        <v>0</v>
      </c>
      <c r="L30" s="9"/>
      <c r="M30" s="9"/>
      <c r="N30" s="9"/>
      <c r="O30" s="9">
        <f t="shared" si="16"/>
        <v>0</v>
      </c>
      <c r="P30" s="9">
        <f t="shared" si="17"/>
        <v>11134864</v>
      </c>
      <c r="Q30" s="8">
        <f t="shared" si="18"/>
        <v>2864967</v>
      </c>
      <c r="R30" s="9"/>
      <c r="S30" s="9"/>
      <c r="T30" s="9"/>
      <c r="U30" s="9">
        <v>2864967</v>
      </c>
      <c r="V30" s="9">
        <f t="shared" si="19"/>
        <v>0</v>
      </c>
      <c r="W30" s="9"/>
      <c r="X30" s="9"/>
      <c r="Y30" s="9"/>
      <c r="Z30" s="9"/>
      <c r="AA30" s="9">
        <f t="shared" si="20"/>
        <v>0</v>
      </c>
      <c r="AB30" s="9">
        <f t="shared" si="21"/>
        <v>2864967</v>
      </c>
      <c r="AC30" s="8">
        <f t="shared" si="3"/>
        <v>13999831</v>
      </c>
      <c r="AD30" s="8">
        <f t="shared" si="22"/>
        <v>0</v>
      </c>
      <c r="AE30" s="8">
        <f t="shared" si="4"/>
        <v>0</v>
      </c>
      <c r="AF30" s="8">
        <f t="shared" si="12"/>
        <v>0</v>
      </c>
      <c r="AG30" s="8">
        <f t="shared" si="13"/>
        <v>13999831</v>
      </c>
      <c r="AH30" s="8">
        <f t="shared" si="5"/>
        <v>0</v>
      </c>
      <c r="AI30" s="8">
        <f t="shared" si="6"/>
        <v>0</v>
      </c>
      <c r="AJ30" s="8">
        <f t="shared" si="7"/>
        <v>0</v>
      </c>
      <c r="AK30" s="8">
        <f t="shared" si="8"/>
        <v>0</v>
      </c>
      <c r="AL30" s="8">
        <f t="shared" si="9"/>
        <v>0</v>
      </c>
      <c r="AM30" s="8">
        <f t="shared" si="10"/>
        <v>0</v>
      </c>
      <c r="AN30" s="8">
        <f t="shared" si="11"/>
        <v>13999831</v>
      </c>
    </row>
    <row r="31" spans="1:40" ht="24.75" customHeight="1" x14ac:dyDescent="0.2">
      <c r="A31" s="26" t="s">
        <v>57</v>
      </c>
      <c r="B31" s="24" t="s">
        <v>58</v>
      </c>
      <c r="C31" s="24" t="s">
        <v>50</v>
      </c>
      <c r="D31" s="25" t="s">
        <v>59</v>
      </c>
      <c r="E31" s="8">
        <f t="shared" si="14"/>
        <v>26167655</v>
      </c>
      <c r="F31" s="9">
        <v>2469607</v>
      </c>
      <c r="G31" s="9"/>
      <c r="H31" s="9">
        <v>373762</v>
      </c>
      <c r="I31" s="9">
        <v>23698048</v>
      </c>
      <c r="J31" s="9">
        <f t="shared" si="15"/>
        <v>1051950</v>
      </c>
      <c r="K31" s="9">
        <v>1051950</v>
      </c>
      <c r="L31" s="9"/>
      <c r="M31" s="9"/>
      <c r="N31" s="9"/>
      <c r="O31" s="9">
        <f t="shared" si="16"/>
        <v>1051950</v>
      </c>
      <c r="P31" s="9">
        <f t="shared" si="17"/>
        <v>27219605</v>
      </c>
      <c r="Q31" s="8">
        <f t="shared" si="18"/>
        <v>1070000</v>
      </c>
      <c r="R31" s="9"/>
      <c r="S31" s="9"/>
      <c r="T31" s="9"/>
      <c r="U31" s="9">
        <v>1070000</v>
      </c>
      <c r="V31" s="9">
        <f t="shared" si="19"/>
        <v>0</v>
      </c>
      <c r="W31" s="9"/>
      <c r="X31" s="9"/>
      <c r="Y31" s="9"/>
      <c r="Z31" s="9"/>
      <c r="AA31" s="9">
        <f t="shared" si="20"/>
        <v>0</v>
      </c>
      <c r="AB31" s="9">
        <f t="shared" si="21"/>
        <v>1070000</v>
      </c>
      <c r="AC31" s="8">
        <f t="shared" si="3"/>
        <v>27237655</v>
      </c>
      <c r="AD31" s="8">
        <f t="shared" si="22"/>
        <v>2469607</v>
      </c>
      <c r="AE31" s="8">
        <f t="shared" si="4"/>
        <v>0</v>
      </c>
      <c r="AF31" s="8">
        <f t="shared" si="12"/>
        <v>373762</v>
      </c>
      <c r="AG31" s="8">
        <f t="shared" si="13"/>
        <v>24768048</v>
      </c>
      <c r="AH31" s="8">
        <f t="shared" si="5"/>
        <v>1051950</v>
      </c>
      <c r="AI31" s="8">
        <f t="shared" si="6"/>
        <v>1051950</v>
      </c>
      <c r="AJ31" s="8">
        <f t="shared" si="7"/>
        <v>0</v>
      </c>
      <c r="AK31" s="8">
        <f t="shared" si="8"/>
        <v>0</v>
      </c>
      <c r="AL31" s="8">
        <f t="shared" si="9"/>
        <v>0</v>
      </c>
      <c r="AM31" s="8">
        <f t="shared" si="10"/>
        <v>1051950</v>
      </c>
      <c r="AN31" s="8">
        <f t="shared" si="11"/>
        <v>28289605</v>
      </c>
    </row>
    <row r="32" spans="1:40" ht="28.5" hidden="1" customHeight="1" x14ac:dyDescent="0.2">
      <c r="A32" s="23" t="s">
        <v>221</v>
      </c>
      <c r="B32" s="27" t="s">
        <v>222</v>
      </c>
      <c r="C32" s="27" t="s">
        <v>49</v>
      </c>
      <c r="D32" s="25" t="s">
        <v>223</v>
      </c>
      <c r="E32" s="8">
        <f t="shared" si="14"/>
        <v>0</v>
      </c>
      <c r="F32" s="9"/>
      <c r="G32" s="9"/>
      <c r="H32" s="9"/>
      <c r="I32" s="9"/>
      <c r="J32" s="9">
        <f t="shared" si="15"/>
        <v>0</v>
      </c>
      <c r="K32" s="9">
        <v>0</v>
      </c>
      <c r="L32" s="9"/>
      <c r="M32" s="9"/>
      <c r="N32" s="9"/>
      <c r="O32" s="9">
        <f t="shared" si="16"/>
        <v>0</v>
      </c>
      <c r="P32" s="9">
        <f t="shared" si="17"/>
        <v>0</v>
      </c>
      <c r="Q32" s="8">
        <f t="shared" si="18"/>
        <v>0</v>
      </c>
      <c r="R32" s="9"/>
      <c r="S32" s="9"/>
      <c r="T32" s="9"/>
      <c r="U32" s="9"/>
      <c r="V32" s="9">
        <f t="shared" si="19"/>
        <v>0</v>
      </c>
      <c r="W32" s="9"/>
      <c r="X32" s="9"/>
      <c r="Y32" s="9"/>
      <c r="Z32" s="9"/>
      <c r="AA32" s="9">
        <f t="shared" si="20"/>
        <v>0</v>
      </c>
      <c r="AB32" s="9">
        <f t="shared" si="21"/>
        <v>0</v>
      </c>
      <c r="AC32" s="8">
        <f t="shared" si="3"/>
        <v>0</v>
      </c>
      <c r="AD32" s="8">
        <f t="shared" si="22"/>
        <v>0</v>
      </c>
      <c r="AE32" s="8">
        <f t="shared" si="4"/>
        <v>0</v>
      </c>
      <c r="AF32" s="8">
        <f t="shared" si="12"/>
        <v>0</v>
      </c>
      <c r="AG32" s="8">
        <f t="shared" si="13"/>
        <v>0</v>
      </c>
      <c r="AH32" s="8">
        <f t="shared" si="5"/>
        <v>0</v>
      </c>
      <c r="AI32" s="8">
        <f t="shared" si="6"/>
        <v>0</v>
      </c>
      <c r="AJ32" s="8">
        <f t="shared" si="7"/>
        <v>0</v>
      </c>
      <c r="AK32" s="8">
        <f t="shared" si="8"/>
        <v>0</v>
      </c>
      <c r="AL32" s="8">
        <f t="shared" si="9"/>
        <v>0</v>
      </c>
      <c r="AM32" s="8">
        <f t="shared" si="10"/>
        <v>0</v>
      </c>
      <c r="AN32" s="8">
        <f t="shared" si="11"/>
        <v>0</v>
      </c>
    </row>
    <row r="33" spans="1:40" ht="21" customHeight="1" x14ac:dyDescent="0.2">
      <c r="A33" s="26" t="s">
        <v>60</v>
      </c>
      <c r="B33" s="24" t="s">
        <v>61</v>
      </c>
      <c r="C33" s="24" t="s">
        <v>62</v>
      </c>
      <c r="D33" s="25" t="s">
        <v>63</v>
      </c>
      <c r="E33" s="8">
        <f t="shared" si="14"/>
        <v>190000</v>
      </c>
      <c r="F33" s="9">
        <v>190000</v>
      </c>
      <c r="G33" s="9"/>
      <c r="H33" s="9">
        <v>10000</v>
      </c>
      <c r="I33" s="9"/>
      <c r="J33" s="9">
        <f t="shared" si="15"/>
        <v>0</v>
      </c>
      <c r="K33" s="9">
        <v>0</v>
      </c>
      <c r="L33" s="9"/>
      <c r="M33" s="9"/>
      <c r="N33" s="9"/>
      <c r="O33" s="9">
        <f t="shared" si="16"/>
        <v>0</v>
      </c>
      <c r="P33" s="9">
        <f t="shared" si="17"/>
        <v>190000</v>
      </c>
      <c r="Q33" s="8">
        <f t="shared" si="18"/>
        <v>0</v>
      </c>
      <c r="R33" s="9"/>
      <c r="S33" s="9"/>
      <c r="T33" s="9"/>
      <c r="U33" s="9"/>
      <c r="V33" s="9">
        <f t="shared" si="19"/>
        <v>0</v>
      </c>
      <c r="W33" s="9"/>
      <c r="X33" s="9"/>
      <c r="Y33" s="9"/>
      <c r="Z33" s="9"/>
      <c r="AA33" s="9">
        <f t="shared" si="20"/>
        <v>0</v>
      </c>
      <c r="AB33" s="9">
        <f t="shared" si="21"/>
        <v>0</v>
      </c>
      <c r="AC33" s="8">
        <f t="shared" si="3"/>
        <v>190000</v>
      </c>
      <c r="AD33" s="8">
        <f t="shared" si="22"/>
        <v>190000</v>
      </c>
      <c r="AE33" s="8">
        <f t="shared" si="4"/>
        <v>0</v>
      </c>
      <c r="AF33" s="8">
        <f t="shared" si="12"/>
        <v>10000</v>
      </c>
      <c r="AG33" s="8">
        <f t="shared" si="13"/>
        <v>0</v>
      </c>
      <c r="AH33" s="8">
        <f t="shared" si="5"/>
        <v>0</v>
      </c>
      <c r="AI33" s="8">
        <f t="shared" si="6"/>
        <v>0</v>
      </c>
      <c r="AJ33" s="8">
        <f t="shared" si="7"/>
        <v>0</v>
      </c>
      <c r="AK33" s="8">
        <f t="shared" si="8"/>
        <v>0</v>
      </c>
      <c r="AL33" s="8">
        <f t="shared" si="9"/>
        <v>0</v>
      </c>
      <c r="AM33" s="8">
        <f t="shared" si="10"/>
        <v>0</v>
      </c>
      <c r="AN33" s="8">
        <f t="shared" si="11"/>
        <v>190000</v>
      </c>
    </row>
    <row r="34" spans="1:40" ht="21" customHeight="1" x14ac:dyDescent="0.2">
      <c r="A34" s="23" t="s">
        <v>300</v>
      </c>
      <c r="B34" s="24">
        <v>6091</v>
      </c>
      <c r="C34" s="24" t="s">
        <v>328</v>
      </c>
      <c r="D34" s="25" t="s">
        <v>296</v>
      </c>
      <c r="E34" s="8">
        <f t="shared" si="14"/>
        <v>0</v>
      </c>
      <c r="F34" s="9"/>
      <c r="G34" s="9"/>
      <c r="H34" s="9"/>
      <c r="I34" s="9"/>
      <c r="J34" s="9">
        <f t="shared" si="15"/>
        <v>292000</v>
      </c>
      <c r="K34" s="9">
        <v>292000</v>
      </c>
      <c r="L34" s="9"/>
      <c r="M34" s="9"/>
      <c r="N34" s="9"/>
      <c r="O34" s="9">
        <f t="shared" si="16"/>
        <v>292000</v>
      </c>
      <c r="P34" s="9">
        <f t="shared" si="17"/>
        <v>292000</v>
      </c>
      <c r="Q34" s="8">
        <f t="shared" si="18"/>
        <v>0</v>
      </c>
      <c r="R34" s="9"/>
      <c r="S34" s="9"/>
      <c r="T34" s="9"/>
      <c r="U34" s="9"/>
      <c r="V34" s="9">
        <f t="shared" si="19"/>
        <v>0</v>
      </c>
      <c r="W34" s="9"/>
      <c r="X34" s="9"/>
      <c r="Y34" s="9"/>
      <c r="Z34" s="9"/>
      <c r="AA34" s="9">
        <f t="shared" si="20"/>
        <v>0</v>
      </c>
      <c r="AB34" s="9">
        <f t="shared" si="21"/>
        <v>0</v>
      </c>
      <c r="AC34" s="8">
        <f t="shared" si="3"/>
        <v>0</v>
      </c>
      <c r="AD34" s="8">
        <f t="shared" si="22"/>
        <v>0</v>
      </c>
      <c r="AE34" s="8">
        <f t="shared" si="4"/>
        <v>0</v>
      </c>
      <c r="AF34" s="8">
        <f t="shared" si="12"/>
        <v>0</v>
      </c>
      <c r="AG34" s="8">
        <f t="shared" si="13"/>
        <v>0</v>
      </c>
      <c r="AH34" s="8">
        <f t="shared" si="5"/>
        <v>292000</v>
      </c>
      <c r="AI34" s="8">
        <f t="shared" si="6"/>
        <v>292000</v>
      </c>
      <c r="AJ34" s="8">
        <f t="shared" si="7"/>
        <v>0</v>
      </c>
      <c r="AK34" s="8">
        <f t="shared" si="8"/>
        <v>0</v>
      </c>
      <c r="AL34" s="8">
        <f t="shared" si="9"/>
        <v>0</v>
      </c>
      <c r="AM34" s="8">
        <f t="shared" si="10"/>
        <v>292000</v>
      </c>
      <c r="AN34" s="8">
        <f t="shared" si="11"/>
        <v>292000</v>
      </c>
    </row>
    <row r="35" spans="1:40" ht="20.25" customHeight="1" x14ac:dyDescent="0.2">
      <c r="A35" s="5" t="s">
        <v>64</v>
      </c>
      <c r="B35" s="6" t="s">
        <v>65</v>
      </c>
      <c r="C35" s="6" t="s">
        <v>66</v>
      </c>
      <c r="D35" s="7" t="s">
        <v>67</v>
      </c>
      <c r="E35" s="8">
        <f t="shared" si="14"/>
        <v>823500</v>
      </c>
      <c r="F35" s="9">
        <v>823500</v>
      </c>
      <c r="G35" s="9"/>
      <c r="H35" s="9"/>
      <c r="I35" s="9"/>
      <c r="J35" s="9">
        <f t="shared" si="15"/>
        <v>0</v>
      </c>
      <c r="K35" s="9"/>
      <c r="L35" s="9"/>
      <c r="M35" s="9"/>
      <c r="N35" s="9"/>
      <c r="O35" s="9">
        <f t="shared" si="16"/>
        <v>0</v>
      </c>
      <c r="P35" s="9">
        <f t="shared" si="17"/>
        <v>823500</v>
      </c>
      <c r="Q35" s="8">
        <f t="shared" si="18"/>
        <v>0</v>
      </c>
      <c r="R35" s="9"/>
      <c r="S35" s="9"/>
      <c r="T35" s="9"/>
      <c r="U35" s="9"/>
      <c r="V35" s="9">
        <f t="shared" si="19"/>
        <v>0</v>
      </c>
      <c r="W35" s="9"/>
      <c r="X35" s="9"/>
      <c r="Y35" s="9"/>
      <c r="Z35" s="9"/>
      <c r="AA35" s="9">
        <f t="shared" si="20"/>
        <v>0</v>
      </c>
      <c r="AB35" s="9">
        <f t="shared" si="21"/>
        <v>0</v>
      </c>
      <c r="AC35" s="8">
        <f t="shared" si="3"/>
        <v>823500</v>
      </c>
      <c r="AD35" s="8">
        <f t="shared" si="22"/>
        <v>823500</v>
      </c>
      <c r="AE35" s="8">
        <f t="shared" si="4"/>
        <v>0</v>
      </c>
      <c r="AF35" s="8">
        <f t="shared" si="12"/>
        <v>0</v>
      </c>
      <c r="AG35" s="8">
        <f t="shared" si="13"/>
        <v>0</v>
      </c>
      <c r="AH35" s="8">
        <f t="shared" si="5"/>
        <v>0</v>
      </c>
      <c r="AI35" s="8">
        <f t="shared" si="6"/>
        <v>0</v>
      </c>
      <c r="AJ35" s="8">
        <f t="shared" si="7"/>
        <v>0</v>
      </c>
      <c r="AK35" s="8">
        <f t="shared" si="8"/>
        <v>0</v>
      </c>
      <c r="AL35" s="8">
        <f t="shared" si="9"/>
        <v>0</v>
      </c>
      <c r="AM35" s="8">
        <f t="shared" si="10"/>
        <v>0</v>
      </c>
      <c r="AN35" s="8">
        <f t="shared" si="11"/>
        <v>823500</v>
      </c>
    </row>
    <row r="36" spans="1:40" ht="21" customHeight="1" x14ac:dyDescent="0.2">
      <c r="A36" s="28" t="s">
        <v>224</v>
      </c>
      <c r="B36" s="6">
        <v>7220</v>
      </c>
      <c r="C36" s="29" t="s">
        <v>226</v>
      </c>
      <c r="D36" s="7" t="s">
        <v>225</v>
      </c>
      <c r="E36" s="8">
        <f t="shared" si="14"/>
        <v>0</v>
      </c>
      <c r="F36" s="9"/>
      <c r="G36" s="9"/>
      <c r="H36" s="9"/>
      <c r="I36" s="9"/>
      <c r="J36" s="9">
        <f t="shared" si="15"/>
        <v>0</v>
      </c>
      <c r="K36" s="9"/>
      <c r="L36" s="9"/>
      <c r="M36" s="9"/>
      <c r="N36" s="9"/>
      <c r="O36" s="9">
        <f t="shared" si="16"/>
        <v>0</v>
      </c>
      <c r="P36" s="9">
        <f t="shared" si="17"/>
        <v>0</v>
      </c>
      <c r="Q36" s="8">
        <f t="shared" si="18"/>
        <v>0</v>
      </c>
      <c r="R36" s="9"/>
      <c r="S36" s="9"/>
      <c r="T36" s="9"/>
      <c r="U36" s="9"/>
      <c r="V36" s="9">
        <f t="shared" si="19"/>
        <v>0</v>
      </c>
      <c r="W36" s="9"/>
      <c r="X36" s="9"/>
      <c r="Y36" s="9"/>
      <c r="Z36" s="9"/>
      <c r="AA36" s="9">
        <f t="shared" si="20"/>
        <v>0</v>
      </c>
      <c r="AB36" s="9">
        <f t="shared" si="21"/>
        <v>0</v>
      </c>
      <c r="AC36" s="8">
        <f t="shared" si="3"/>
        <v>0</v>
      </c>
      <c r="AD36" s="8">
        <f t="shared" si="22"/>
        <v>0</v>
      </c>
      <c r="AE36" s="8">
        <f t="shared" si="4"/>
        <v>0</v>
      </c>
      <c r="AF36" s="8">
        <f t="shared" si="12"/>
        <v>0</v>
      </c>
      <c r="AG36" s="8">
        <f t="shared" si="13"/>
        <v>0</v>
      </c>
      <c r="AH36" s="8">
        <f t="shared" si="5"/>
        <v>0</v>
      </c>
      <c r="AI36" s="8">
        <f t="shared" si="6"/>
        <v>0</v>
      </c>
      <c r="AJ36" s="8">
        <f t="shared" si="7"/>
        <v>0</v>
      </c>
      <c r="AK36" s="8">
        <f t="shared" si="8"/>
        <v>0</v>
      </c>
      <c r="AL36" s="8">
        <f t="shared" si="9"/>
        <v>0</v>
      </c>
      <c r="AM36" s="8">
        <f t="shared" si="10"/>
        <v>0</v>
      </c>
      <c r="AN36" s="8">
        <f t="shared" si="11"/>
        <v>0</v>
      </c>
    </row>
    <row r="37" spans="1:40" hidden="1" x14ac:dyDescent="0.2">
      <c r="A37" s="5" t="s">
        <v>68</v>
      </c>
      <c r="B37" s="6" t="s">
        <v>69</v>
      </c>
      <c r="C37" s="6" t="s">
        <v>70</v>
      </c>
      <c r="D37" s="7" t="s">
        <v>216</v>
      </c>
      <c r="E37" s="8">
        <f t="shared" si="14"/>
        <v>0</v>
      </c>
      <c r="F37" s="9"/>
      <c r="G37" s="9"/>
      <c r="H37" s="9"/>
      <c r="I37" s="9"/>
      <c r="J37" s="9">
        <f t="shared" si="15"/>
        <v>0</v>
      </c>
      <c r="K37" s="9"/>
      <c r="L37" s="9"/>
      <c r="M37" s="9"/>
      <c r="N37" s="9"/>
      <c r="O37" s="9">
        <f t="shared" si="16"/>
        <v>0</v>
      </c>
      <c r="P37" s="9">
        <f t="shared" si="17"/>
        <v>0</v>
      </c>
      <c r="Q37" s="8">
        <f t="shared" si="18"/>
        <v>0</v>
      </c>
      <c r="R37" s="9"/>
      <c r="S37" s="9"/>
      <c r="T37" s="9"/>
      <c r="U37" s="9"/>
      <c r="V37" s="9">
        <f t="shared" si="19"/>
        <v>0</v>
      </c>
      <c r="W37" s="9"/>
      <c r="X37" s="9"/>
      <c r="Y37" s="9"/>
      <c r="Z37" s="9"/>
      <c r="AA37" s="9">
        <f t="shared" si="20"/>
        <v>0</v>
      </c>
      <c r="AB37" s="9">
        <f t="shared" si="21"/>
        <v>0</v>
      </c>
      <c r="AC37" s="8">
        <f t="shared" si="3"/>
        <v>0</v>
      </c>
      <c r="AD37" s="8">
        <f t="shared" si="22"/>
        <v>0</v>
      </c>
      <c r="AE37" s="8">
        <f t="shared" si="4"/>
        <v>0</v>
      </c>
      <c r="AF37" s="8">
        <f t="shared" si="12"/>
        <v>0</v>
      </c>
      <c r="AG37" s="8">
        <f t="shared" si="13"/>
        <v>0</v>
      </c>
      <c r="AH37" s="8">
        <f t="shared" si="5"/>
        <v>0</v>
      </c>
      <c r="AI37" s="8">
        <f t="shared" si="6"/>
        <v>0</v>
      </c>
      <c r="AJ37" s="8">
        <f t="shared" si="7"/>
        <v>0</v>
      </c>
      <c r="AK37" s="8">
        <f t="shared" si="8"/>
        <v>0</v>
      </c>
      <c r="AL37" s="8">
        <f t="shared" si="9"/>
        <v>0</v>
      </c>
      <c r="AM37" s="8">
        <f t="shared" si="10"/>
        <v>0</v>
      </c>
      <c r="AN37" s="8">
        <f t="shared" si="11"/>
        <v>0</v>
      </c>
    </row>
    <row r="38" spans="1:40" hidden="1" x14ac:dyDescent="0.2">
      <c r="A38" s="5" t="s">
        <v>267</v>
      </c>
      <c r="B38" s="6">
        <v>7322</v>
      </c>
      <c r="C38" s="6" t="s">
        <v>70</v>
      </c>
      <c r="D38" s="7" t="s">
        <v>268</v>
      </c>
      <c r="E38" s="8">
        <f t="shared" si="14"/>
        <v>0</v>
      </c>
      <c r="F38" s="9"/>
      <c r="G38" s="9"/>
      <c r="H38" s="9"/>
      <c r="I38" s="9"/>
      <c r="J38" s="9">
        <f t="shared" si="15"/>
        <v>0</v>
      </c>
      <c r="K38" s="9"/>
      <c r="L38" s="9"/>
      <c r="M38" s="9"/>
      <c r="N38" s="9"/>
      <c r="O38" s="9">
        <f>K38</f>
        <v>0</v>
      </c>
      <c r="P38" s="9">
        <f>E38+J38</f>
        <v>0</v>
      </c>
      <c r="Q38" s="8">
        <f>R38+U38</f>
        <v>0</v>
      </c>
      <c r="R38" s="9"/>
      <c r="S38" s="9"/>
      <c r="T38" s="9"/>
      <c r="U38" s="9"/>
      <c r="V38" s="9">
        <f t="shared" si="19"/>
        <v>0</v>
      </c>
      <c r="W38" s="9">
        <f>-92000+92000</f>
        <v>0</v>
      </c>
      <c r="X38" s="9"/>
      <c r="Y38" s="9"/>
      <c r="Z38" s="9"/>
      <c r="AA38" s="9">
        <f>W38</f>
        <v>0</v>
      </c>
      <c r="AB38" s="9">
        <f>Q38+V38</f>
        <v>0</v>
      </c>
      <c r="AC38" s="8">
        <f t="shared" ref="AC38:AN38" si="24">E38+Q38</f>
        <v>0</v>
      </c>
      <c r="AD38" s="8">
        <f t="shared" si="24"/>
        <v>0</v>
      </c>
      <c r="AE38" s="8">
        <f t="shared" si="24"/>
        <v>0</v>
      </c>
      <c r="AF38" s="8">
        <f t="shared" si="24"/>
        <v>0</v>
      </c>
      <c r="AG38" s="8">
        <f t="shared" si="24"/>
        <v>0</v>
      </c>
      <c r="AH38" s="8">
        <f t="shared" si="24"/>
        <v>0</v>
      </c>
      <c r="AI38" s="8">
        <f t="shared" si="24"/>
        <v>0</v>
      </c>
      <c r="AJ38" s="8">
        <f t="shared" si="24"/>
        <v>0</v>
      </c>
      <c r="AK38" s="8">
        <f t="shared" si="24"/>
        <v>0</v>
      </c>
      <c r="AL38" s="8">
        <f t="shared" si="24"/>
        <v>0</v>
      </c>
      <c r="AM38" s="8">
        <f t="shared" si="24"/>
        <v>0</v>
      </c>
      <c r="AN38" s="8">
        <f t="shared" si="24"/>
        <v>0</v>
      </c>
    </row>
    <row r="39" spans="1:40" ht="22.5" hidden="1" customHeight="1" x14ac:dyDescent="0.2">
      <c r="A39" s="5" t="s">
        <v>71</v>
      </c>
      <c r="B39" s="6" t="s">
        <v>72</v>
      </c>
      <c r="C39" s="6" t="s">
        <v>70</v>
      </c>
      <c r="D39" s="7" t="s">
        <v>217</v>
      </c>
      <c r="E39" s="8">
        <f t="shared" si="14"/>
        <v>0</v>
      </c>
      <c r="F39" s="9"/>
      <c r="G39" s="9"/>
      <c r="H39" s="9"/>
      <c r="I39" s="9"/>
      <c r="J39" s="9">
        <f t="shared" si="15"/>
        <v>0</v>
      </c>
      <c r="K39" s="9"/>
      <c r="L39" s="9"/>
      <c r="M39" s="9"/>
      <c r="N39" s="9"/>
      <c r="O39" s="9">
        <f t="shared" si="16"/>
        <v>0</v>
      </c>
      <c r="P39" s="9">
        <f t="shared" si="17"/>
        <v>0</v>
      </c>
      <c r="Q39" s="8">
        <f t="shared" si="18"/>
        <v>0</v>
      </c>
      <c r="R39" s="9"/>
      <c r="S39" s="9"/>
      <c r="T39" s="9"/>
      <c r="U39" s="9"/>
      <c r="V39" s="9">
        <f t="shared" si="19"/>
        <v>0</v>
      </c>
      <c r="W39" s="9"/>
      <c r="X39" s="9"/>
      <c r="Y39" s="9"/>
      <c r="Z39" s="9"/>
      <c r="AA39" s="9">
        <f t="shared" si="20"/>
        <v>0</v>
      </c>
      <c r="AB39" s="9">
        <f t="shared" si="21"/>
        <v>0</v>
      </c>
      <c r="AC39" s="8">
        <f t="shared" si="3"/>
        <v>0</v>
      </c>
      <c r="AD39" s="8">
        <f t="shared" si="22"/>
        <v>0</v>
      </c>
      <c r="AE39" s="8">
        <f t="shared" si="4"/>
        <v>0</v>
      </c>
      <c r="AF39" s="8">
        <f t="shared" si="12"/>
        <v>0</v>
      </c>
      <c r="AG39" s="8">
        <f t="shared" si="13"/>
        <v>0</v>
      </c>
      <c r="AH39" s="8">
        <f t="shared" si="5"/>
        <v>0</v>
      </c>
      <c r="AI39" s="8">
        <f t="shared" si="6"/>
        <v>0</v>
      </c>
      <c r="AJ39" s="8">
        <f t="shared" si="7"/>
        <v>0</v>
      </c>
      <c r="AK39" s="8">
        <f t="shared" si="8"/>
        <v>0</v>
      </c>
      <c r="AL39" s="8">
        <f t="shared" si="9"/>
        <v>0</v>
      </c>
      <c r="AM39" s="8">
        <f t="shared" si="10"/>
        <v>0</v>
      </c>
      <c r="AN39" s="8">
        <f t="shared" si="11"/>
        <v>0</v>
      </c>
    </row>
    <row r="40" spans="1:40" ht="16.149999999999999" customHeight="1" x14ac:dyDescent="0.2">
      <c r="A40" s="28" t="s">
        <v>271</v>
      </c>
      <c r="B40" s="6">
        <v>7330</v>
      </c>
      <c r="C40" s="6" t="s">
        <v>70</v>
      </c>
      <c r="D40" s="3" t="s">
        <v>272</v>
      </c>
      <c r="E40" s="8">
        <f t="shared" si="14"/>
        <v>0</v>
      </c>
      <c r="F40" s="9"/>
      <c r="G40" s="9"/>
      <c r="H40" s="9"/>
      <c r="I40" s="9"/>
      <c r="J40" s="9">
        <f t="shared" si="15"/>
        <v>10000</v>
      </c>
      <c r="K40" s="9">
        <v>10000</v>
      </c>
      <c r="L40" s="9"/>
      <c r="M40" s="9"/>
      <c r="N40" s="9"/>
      <c r="O40" s="9">
        <f t="shared" si="16"/>
        <v>10000</v>
      </c>
      <c r="P40" s="9">
        <f t="shared" si="17"/>
        <v>10000</v>
      </c>
      <c r="Q40" s="8">
        <f t="shared" si="18"/>
        <v>0</v>
      </c>
      <c r="R40" s="9"/>
      <c r="S40" s="9"/>
      <c r="T40" s="9"/>
      <c r="U40" s="9"/>
      <c r="V40" s="9">
        <f t="shared" si="19"/>
        <v>0</v>
      </c>
      <c r="W40" s="9"/>
      <c r="X40" s="9"/>
      <c r="Y40" s="9"/>
      <c r="Z40" s="9"/>
      <c r="AA40" s="9">
        <f t="shared" si="20"/>
        <v>0</v>
      </c>
      <c r="AB40" s="9">
        <f t="shared" si="21"/>
        <v>0</v>
      </c>
      <c r="AC40" s="8">
        <f t="shared" si="3"/>
        <v>0</v>
      </c>
      <c r="AD40" s="8">
        <f t="shared" si="22"/>
        <v>0</v>
      </c>
      <c r="AE40" s="8">
        <f t="shared" si="4"/>
        <v>0</v>
      </c>
      <c r="AF40" s="8">
        <f t="shared" si="12"/>
        <v>0</v>
      </c>
      <c r="AG40" s="8">
        <f t="shared" si="13"/>
        <v>0</v>
      </c>
      <c r="AH40" s="8">
        <f t="shared" si="5"/>
        <v>10000</v>
      </c>
      <c r="AI40" s="8">
        <f t="shared" si="6"/>
        <v>10000</v>
      </c>
      <c r="AJ40" s="8">
        <f t="shared" si="7"/>
        <v>0</v>
      </c>
      <c r="AK40" s="8">
        <f t="shared" si="8"/>
        <v>0</v>
      </c>
      <c r="AL40" s="8">
        <f t="shared" si="9"/>
        <v>0</v>
      </c>
      <c r="AM40" s="8">
        <f t="shared" si="10"/>
        <v>10000</v>
      </c>
      <c r="AN40" s="8">
        <f t="shared" si="11"/>
        <v>10000</v>
      </c>
    </row>
    <row r="41" spans="1:40" hidden="1" x14ac:dyDescent="0.2">
      <c r="A41" s="5" t="s">
        <v>73</v>
      </c>
      <c r="B41" s="6" t="s">
        <v>74</v>
      </c>
      <c r="C41" s="6" t="s">
        <v>70</v>
      </c>
      <c r="D41" s="4" t="s">
        <v>273</v>
      </c>
      <c r="E41" s="8">
        <f t="shared" si="14"/>
        <v>0</v>
      </c>
      <c r="F41" s="9"/>
      <c r="G41" s="9"/>
      <c r="H41" s="9"/>
      <c r="I41" s="9"/>
      <c r="J41" s="9">
        <f t="shared" si="15"/>
        <v>0</v>
      </c>
      <c r="K41" s="9">
        <v>0</v>
      </c>
      <c r="L41" s="9"/>
      <c r="M41" s="9"/>
      <c r="N41" s="9"/>
      <c r="O41" s="9">
        <f t="shared" si="16"/>
        <v>0</v>
      </c>
      <c r="P41" s="9">
        <f t="shared" si="17"/>
        <v>0</v>
      </c>
      <c r="Q41" s="8">
        <f t="shared" si="18"/>
        <v>0</v>
      </c>
      <c r="R41" s="9"/>
      <c r="S41" s="9"/>
      <c r="T41" s="9"/>
      <c r="U41" s="9"/>
      <c r="V41" s="9">
        <f t="shared" si="19"/>
        <v>0</v>
      </c>
      <c r="W41" s="9"/>
      <c r="X41" s="9"/>
      <c r="Y41" s="9"/>
      <c r="Z41" s="9"/>
      <c r="AA41" s="9">
        <f t="shared" si="20"/>
        <v>0</v>
      </c>
      <c r="AB41" s="9">
        <f t="shared" si="21"/>
        <v>0</v>
      </c>
      <c r="AC41" s="8">
        <f t="shared" si="3"/>
        <v>0</v>
      </c>
      <c r="AD41" s="8">
        <f t="shared" si="22"/>
        <v>0</v>
      </c>
      <c r="AE41" s="8">
        <f t="shared" si="4"/>
        <v>0</v>
      </c>
      <c r="AF41" s="8">
        <f t="shared" si="12"/>
        <v>0</v>
      </c>
      <c r="AG41" s="8">
        <f t="shared" si="13"/>
        <v>0</v>
      </c>
      <c r="AH41" s="8">
        <f t="shared" si="5"/>
        <v>0</v>
      </c>
      <c r="AI41" s="8">
        <f t="shared" si="6"/>
        <v>0</v>
      </c>
      <c r="AJ41" s="8">
        <f t="shared" si="7"/>
        <v>0</v>
      </c>
      <c r="AK41" s="8">
        <f t="shared" si="8"/>
        <v>0</v>
      </c>
      <c r="AL41" s="8">
        <f t="shared" si="9"/>
        <v>0</v>
      </c>
      <c r="AM41" s="8">
        <f t="shared" si="10"/>
        <v>0</v>
      </c>
      <c r="AN41" s="8">
        <f t="shared" si="11"/>
        <v>0</v>
      </c>
    </row>
    <row r="42" spans="1:40" ht="25.5" hidden="1" x14ac:dyDescent="0.2">
      <c r="A42" s="5" t="s">
        <v>75</v>
      </c>
      <c r="B42" s="6" t="s">
        <v>76</v>
      </c>
      <c r="C42" s="6" t="s">
        <v>70</v>
      </c>
      <c r="D42" s="7" t="s">
        <v>77</v>
      </c>
      <c r="E42" s="8">
        <f t="shared" si="14"/>
        <v>0</v>
      </c>
      <c r="F42" s="9"/>
      <c r="G42" s="9"/>
      <c r="H42" s="9"/>
      <c r="I42" s="9"/>
      <c r="J42" s="9">
        <f t="shared" si="15"/>
        <v>0</v>
      </c>
      <c r="K42" s="9"/>
      <c r="L42" s="9"/>
      <c r="M42" s="9"/>
      <c r="N42" s="9"/>
      <c r="O42" s="9">
        <f t="shared" si="16"/>
        <v>0</v>
      </c>
      <c r="P42" s="9">
        <f t="shared" si="17"/>
        <v>0</v>
      </c>
      <c r="Q42" s="8">
        <f t="shared" si="18"/>
        <v>0</v>
      </c>
      <c r="R42" s="9"/>
      <c r="S42" s="9"/>
      <c r="T42" s="9"/>
      <c r="U42" s="9"/>
      <c r="V42" s="9">
        <f t="shared" si="19"/>
        <v>0</v>
      </c>
      <c r="W42" s="9"/>
      <c r="X42" s="9"/>
      <c r="Y42" s="9"/>
      <c r="Z42" s="9"/>
      <c r="AA42" s="9">
        <f t="shared" si="20"/>
        <v>0</v>
      </c>
      <c r="AB42" s="9">
        <f t="shared" si="21"/>
        <v>0</v>
      </c>
      <c r="AC42" s="8">
        <f t="shared" si="3"/>
        <v>0</v>
      </c>
      <c r="AD42" s="8">
        <f t="shared" si="22"/>
        <v>0</v>
      </c>
      <c r="AE42" s="8">
        <f t="shared" si="4"/>
        <v>0</v>
      </c>
      <c r="AF42" s="8">
        <f t="shared" si="12"/>
        <v>0</v>
      </c>
      <c r="AG42" s="8">
        <f t="shared" si="13"/>
        <v>0</v>
      </c>
      <c r="AH42" s="8">
        <f t="shared" si="5"/>
        <v>0</v>
      </c>
      <c r="AI42" s="8">
        <f t="shared" si="6"/>
        <v>0</v>
      </c>
      <c r="AJ42" s="8">
        <f t="shared" si="7"/>
        <v>0</v>
      </c>
      <c r="AK42" s="8">
        <f t="shared" si="8"/>
        <v>0</v>
      </c>
      <c r="AL42" s="8">
        <f t="shared" si="9"/>
        <v>0</v>
      </c>
      <c r="AM42" s="8">
        <f t="shared" si="10"/>
        <v>0</v>
      </c>
      <c r="AN42" s="8">
        <f t="shared" si="11"/>
        <v>0</v>
      </c>
    </row>
    <row r="43" spans="1:40" ht="36" hidden="1" customHeight="1" x14ac:dyDescent="0.2">
      <c r="A43" s="5" t="s">
        <v>78</v>
      </c>
      <c r="B43" s="6" t="s">
        <v>79</v>
      </c>
      <c r="C43" s="6" t="s">
        <v>80</v>
      </c>
      <c r="D43" s="7" t="s">
        <v>81</v>
      </c>
      <c r="E43" s="8">
        <f t="shared" si="14"/>
        <v>0</v>
      </c>
      <c r="F43" s="9"/>
      <c r="G43" s="9"/>
      <c r="H43" s="9"/>
      <c r="I43" s="9"/>
      <c r="J43" s="9">
        <f t="shared" si="15"/>
        <v>0</v>
      </c>
      <c r="K43" s="9">
        <v>0</v>
      </c>
      <c r="L43" s="9"/>
      <c r="M43" s="9"/>
      <c r="N43" s="9"/>
      <c r="O43" s="9">
        <f t="shared" si="16"/>
        <v>0</v>
      </c>
      <c r="P43" s="9">
        <f t="shared" si="17"/>
        <v>0</v>
      </c>
      <c r="Q43" s="8">
        <f t="shared" si="18"/>
        <v>0</v>
      </c>
      <c r="R43" s="9"/>
      <c r="S43" s="9"/>
      <c r="T43" s="9"/>
      <c r="U43" s="9"/>
      <c r="V43" s="9">
        <f t="shared" si="19"/>
        <v>0</v>
      </c>
      <c r="W43" s="9"/>
      <c r="X43" s="9"/>
      <c r="Y43" s="9"/>
      <c r="Z43" s="9"/>
      <c r="AA43" s="9">
        <f t="shared" si="20"/>
        <v>0</v>
      </c>
      <c r="AB43" s="9">
        <f t="shared" si="21"/>
        <v>0</v>
      </c>
      <c r="AC43" s="8">
        <f t="shared" si="3"/>
        <v>0</v>
      </c>
      <c r="AD43" s="8">
        <f t="shared" si="22"/>
        <v>0</v>
      </c>
      <c r="AE43" s="8">
        <f t="shared" si="4"/>
        <v>0</v>
      </c>
      <c r="AF43" s="8">
        <f t="shared" si="12"/>
        <v>0</v>
      </c>
      <c r="AG43" s="8">
        <f t="shared" si="13"/>
        <v>0</v>
      </c>
      <c r="AH43" s="8">
        <f t="shared" si="5"/>
        <v>0</v>
      </c>
      <c r="AI43" s="8">
        <f t="shared" si="6"/>
        <v>0</v>
      </c>
      <c r="AJ43" s="8">
        <f t="shared" si="7"/>
        <v>0</v>
      </c>
      <c r="AK43" s="8">
        <f t="shared" si="8"/>
        <v>0</v>
      </c>
      <c r="AL43" s="8">
        <f t="shared" si="9"/>
        <v>0</v>
      </c>
      <c r="AM43" s="8">
        <f t="shared" si="10"/>
        <v>0</v>
      </c>
      <c r="AN43" s="8">
        <f t="shared" si="11"/>
        <v>0</v>
      </c>
    </row>
    <row r="44" spans="1:40" ht="25.5" hidden="1" x14ac:dyDescent="0.2">
      <c r="A44" s="28" t="s">
        <v>241</v>
      </c>
      <c r="B44" s="29" t="s">
        <v>242</v>
      </c>
      <c r="C44" s="29" t="s">
        <v>80</v>
      </c>
      <c r="D44" s="7" t="s">
        <v>243</v>
      </c>
      <c r="E44" s="8">
        <f t="shared" si="14"/>
        <v>0</v>
      </c>
      <c r="F44" s="9"/>
      <c r="G44" s="9"/>
      <c r="H44" s="9"/>
      <c r="I44" s="9"/>
      <c r="J44" s="9">
        <f t="shared" si="15"/>
        <v>0</v>
      </c>
      <c r="K44" s="9"/>
      <c r="L44" s="9"/>
      <c r="M44" s="9"/>
      <c r="N44" s="9"/>
      <c r="O44" s="9">
        <f>K44</f>
        <v>0</v>
      </c>
      <c r="P44" s="9">
        <f>E44+J44</f>
        <v>0</v>
      </c>
      <c r="Q44" s="8">
        <f>R44+U44</f>
        <v>0</v>
      </c>
      <c r="R44" s="9"/>
      <c r="S44" s="9"/>
      <c r="T44" s="9"/>
      <c r="U44" s="9"/>
      <c r="V44" s="9">
        <f t="shared" si="19"/>
        <v>0</v>
      </c>
      <c r="W44" s="9"/>
      <c r="X44" s="9"/>
      <c r="Y44" s="9"/>
      <c r="Z44" s="9"/>
      <c r="AA44" s="9">
        <f>W44</f>
        <v>0</v>
      </c>
      <c r="AB44" s="9">
        <f>Q44+V44</f>
        <v>0</v>
      </c>
      <c r="AC44" s="8">
        <f t="shared" ref="AC44:AN44" si="25">E44+Q44</f>
        <v>0</v>
      </c>
      <c r="AD44" s="8">
        <f t="shared" si="25"/>
        <v>0</v>
      </c>
      <c r="AE44" s="8">
        <f t="shared" si="25"/>
        <v>0</v>
      </c>
      <c r="AF44" s="8">
        <f t="shared" si="25"/>
        <v>0</v>
      </c>
      <c r="AG44" s="8">
        <f t="shared" si="25"/>
        <v>0</v>
      </c>
      <c r="AH44" s="8">
        <f t="shared" si="25"/>
        <v>0</v>
      </c>
      <c r="AI44" s="8">
        <f t="shared" si="25"/>
        <v>0</v>
      </c>
      <c r="AJ44" s="8">
        <f t="shared" si="25"/>
        <v>0</v>
      </c>
      <c r="AK44" s="8">
        <f t="shared" si="25"/>
        <v>0</v>
      </c>
      <c r="AL44" s="8">
        <f t="shared" si="25"/>
        <v>0</v>
      </c>
      <c r="AM44" s="8">
        <f t="shared" si="25"/>
        <v>0</v>
      </c>
      <c r="AN44" s="8">
        <f t="shared" si="25"/>
        <v>0</v>
      </c>
    </row>
    <row r="45" spans="1:40" ht="33.75" customHeight="1" x14ac:dyDescent="0.2">
      <c r="A45" s="5" t="s">
        <v>82</v>
      </c>
      <c r="B45" s="6" t="s">
        <v>83</v>
      </c>
      <c r="C45" s="6" t="s">
        <v>80</v>
      </c>
      <c r="D45" s="7" t="s">
        <v>84</v>
      </c>
      <c r="E45" s="8">
        <f t="shared" si="14"/>
        <v>0</v>
      </c>
      <c r="F45" s="9"/>
      <c r="G45" s="9"/>
      <c r="H45" s="9"/>
      <c r="I45" s="9"/>
      <c r="J45" s="9">
        <f t="shared" si="15"/>
        <v>73300</v>
      </c>
      <c r="K45" s="9">
        <v>73300</v>
      </c>
      <c r="L45" s="9"/>
      <c r="M45" s="9"/>
      <c r="N45" s="9"/>
      <c r="O45" s="9">
        <f t="shared" si="16"/>
        <v>73300</v>
      </c>
      <c r="P45" s="9">
        <f t="shared" si="17"/>
        <v>73300</v>
      </c>
      <c r="Q45" s="8">
        <f t="shared" si="18"/>
        <v>0</v>
      </c>
      <c r="R45" s="9"/>
      <c r="S45" s="9"/>
      <c r="T45" s="9"/>
      <c r="U45" s="9"/>
      <c r="V45" s="9">
        <f t="shared" si="19"/>
        <v>0</v>
      </c>
      <c r="W45" s="9"/>
      <c r="X45" s="9"/>
      <c r="Y45" s="9"/>
      <c r="Z45" s="9"/>
      <c r="AA45" s="9">
        <f t="shared" si="20"/>
        <v>0</v>
      </c>
      <c r="AB45" s="9">
        <f t="shared" si="21"/>
        <v>0</v>
      </c>
      <c r="AC45" s="8">
        <f t="shared" si="3"/>
        <v>0</v>
      </c>
      <c r="AD45" s="8">
        <f t="shared" si="22"/>
        <v>0</v>
      </c>
      <c r="AE45" s="8">
        <f t="shared" si="4"/>
        <v>0</v>
      </c>
      <c r="AF45" s="8">
        <f t="shared" si="12"/>
        <v>0</v>
      </c>
      <c r="AG45" s="8">
        <f t="shared" si="13"/>
        <v>0</v>
      </c>
      <c r="AH45" s="8">
        <f t="shared" si="5"/>
        <v>73300</v>
      </c>
      <c r="AI45" s="8">
        <f t="shared" si="6"/>
        <v>73300</v>
      </c>
      <c r="AJ45" s="8">
        <f t="shared" si="7"/>
        <v>0</v>
      </c>
      <c r="AK45" s="8">
        <f t="shared" si="8"/>
        <v>0</v>
      </c>
      <c r="AL45" s="8">
        <f t="shared" si="9"/>
        <v>0</v>
      </c>
      <c r="AM45" s="8">
        <f t="shared" si="10"/>
        <v>73300</v>
      </c>
      <c r="AN45" s="8">
        <f t="shared" si="11"/>
        <v>73300</v>
      </c>
    </row>
    <row r="46" spans="1:40" s="14" customFormat="1" ht="37.5" customHeight="1" x14ac:dyDescent="0.2">
      <c r="A46" s="30" t="s">
        <v>85</v>
      </c>
      <c r="B46" s="31" t="s">
        <v>86</v>
      </c>
      <c r="C46" s="31" t="s">
        <v>87</v>
      </c>
      <c r="D46" s="32" t="s">
        <v>88</v>
      </c>
      <c r="E46" s="33">
        <f t="shared" si="14"/>
        <v>4445950</v>
      </c>
      <c r="F46" s="34"/>
      <c r="G46" s="34"/>
      <c r="H46" s="34"/>
      <c r="I46" s="34">
        <v>4445950</v>
      </c>
      <c r="J46" s="34">
        <f t="shared" si="15"/>
        <v>0</v>
      </c>
      <c r="K46" s="34"/>
      <c r="L46" s="34"/>
      <c r="M46" s="34"/>
      <c r="N46" s="34"/>
      <c r="O46" s="34">
        <f t="shared" si="16"/>
        <v>0</v>
      </c>
      <c r="P46" s="34">
        <f t="shared" si="17"/>
        <v>4445950</v>
      </c>
      <c r="Q46" s="33">
        <f t="shared" si="18"/>
        <v>599287</v>
      </c>
      <c r="R46" s="34"/>
      <c r="S46" s="34"/>
      <c r="T46" s="34"/>
      <c r="U46" s="34">
        <v>599287</v>
      </c>
      <c r="V46" s="34">
        <f t="shared" si="19"/>
        <v>0</v>
      </c>
      <c r="W46" s="34"/>
      <c r="X46" s="34"/>
      <c r="Y46" s="34"/>
      <c r="Z46" s="34"/>
      <c r="AA46" s="34">
        <f t="shared" si="20"/>
        <v>0</v>
      </c>
      <c r="AB46" s="34">
        <f t="shared" si="21"/>
        <v>599287</v>
      </c>
      <c r="AC46" s="33">
        <f t="shared" ref="AC46:AC48" si="26">E46+Q46</f>
        <v>5045237</v>
      </c>
      <c r="AD46" s="33">
        <f t="shared" ref="AD46:AD48" si="27">F46+R46</f>
        <v>0</v>
      </c>
      <c r="AE46" s="33">
        <f t="shared" ref="AE46:AE48" si="28">G46+S46</f>
        <v>0</v>
      </c>
      <c r="AF46" s="33">
        <f t="shared" ref="AF46:AF48" si="29">H46+T46</f>
        <v>0</v>
      </c>
      <c r="AG46" s="33">
        <f t="shared" ref="AG46:AG48" si="30">I46+U46</f>
        <v>5045237</v>
      </c>
      <c r="AH46" s="33">
        <f t="shared" ref="AH46:AH48" si="31">J46+V46</f>
        <v>0</v>
      </c>
      <c r="AI46" s="33">
        <f t="shared" ref="AI46:AI48" si="32">K46+W46</f>
        <v>0</v>
      </c>
      <c r="AJ46" s="33">
        <f t="shared" ref="AJ46:AJ48" si="33">L46+X46</f>
        <v>0</v>
      </c>
      <c r="AK46" s="33">
        <f t="shared" ref="AK46:AK48" si="34">M46+Y46</f>
        <v>0</v>
      </c>
      <c r="AL46" s="33">
        <f t="shared" ref="AL46:AL48" si="35">N46+Z46</f>
        <v>0</v>
      </c>
      <c r="AM46" s="33">
        <f t="shared" ref="AM46:AM48" si="36">O46+AA46</f>
        <v>0</v>
      </c>
      <c r="AN46" s="33">
        <f t="shared" ref="AN46:AN48" si="37">P46+AB46</f>
        <v>5045237</v>
      </c>
    </row>
    <row r="47" spans="1:40" ht="39" hidden="1" customHeight="1" x14ac:dyDescent="0.2">
      <c r="A47" s="28" t="s">
        <v>269</v>
      </c>
      <c r="B47" s="6">
        <v>7462</v>
      </c>
      <c r="C47" s="6" t="s">
        <v>87</v>
      </c>
      <c r="D47" s="4" t="s">
        <v>270</v>
      </c>
      <c r="E47" s="8"/>
      <c r="F47" s="9"/>
      <c r="G47" s="9"/>
      <c r="H47" s="9"/>
      <c r="I47" s="9"/>
      <c r="J47" s="9"/>
      <c r="K47" s="9"/>
      <c r="L47" s="9"/>
      <c r="M47" s="9"/>
      <c r="N47" s="9"/>
      <c r="O47" s="9"/>
      <c r="P47" s="9">
        <f t="shared" si="17"/>
        <v>0</v>
      </c>
      <c r="Q47" s="8">
        <f t="shared" si="18"/>
        <v>0</v>
      </c>
      <c r="R47" s="9"/>
      <c r="S47" s="9"/>
      <c r="T47" s="9"/>
      <c r="U47" s="9"/>
      <c r="V47" s="9">
        <f t="shared" si="19"/>
        <v>0</v>
      </c>
      <c r="W47" s="9"/>
      <c r="X47" s="9"/>
      <c r="Y47" s="9"/>
      <c r="Z47" s="9"/>
      <c r="AA47" s="9"/>
      <c r="AB47" s="9">
        <f t="shared" si="21"/>
        <v>0</v>
      </c>
      <c r="AC47" s="8">
        <f t="shared" si="26"/>
        <v>0</v>
      </c>
      <c r="AD47" s="8">
        <f t="shared" si="27"/>
        <v>0</v>
      </c>
      <c r="AE47" s="8">
        <f t="shared" si="28"/>
        <v>0</v>
      </c>
      <c r="AF47" s="8">
        <f t="shared" si="29"/>
        <v>0</v>
      </c>
      <c r="AG47" s="8">
        <f t="shared" si="30"/>
        <v>0</v>
      </c>
      <c r="AH47" s="8">
        <f t="shared" si="31"/>
        <v>0</v>
      </c>
      <c r="AI47" s="8">
        <f t="shared" si="32"/>
        <v>0</v>
      </c>
      <c r="AJ47" s="8">
        <f t="shared" si="33"/>
        <v>0</v>
      </c>
      <c r="AK47" s="8">
        <f t="shared" si="34"/>
        <v>0</v>
      </c>
      <c r="AL47" s="8">
        <f t="shared" si="35"/>
        <v>0</v>
      </c>
      <c r="AM47" s="8">
        <f t="shared" si="36"/>
        <v>0</v>
      </c>
      <c r="AN47" s="8">
        <f t="shared" si="37"/>
        <v>0</v>
      </c>
    </row>
    <row r="48" spans="1:40" ht="25.5" hidden="1" x14ac:dyDescent="0.2">
      <c r="A48" s="28" t="s">
        <v>237</v>
      </c>
      <c r="B48" s="29" t="s">
        <v>238</v>
      </c>
      <c r="C48" s="29" t="s">
        <v>239</v>
      </c>
      <c r="D48" s="7" t="s">
        <v>240</v>
      </c>
      <c r="E48" s="8">
        <f t="shared" si="14"/>
        <v>0</v>
      </c>
      <c r="F48" s="9"/>
      <c r="G48" s="9"/>
      <c r="H48" s="9"/>
      <c r="I48" s="9"/>
      <c r="J48" s="9">
        <f t="shared" si="15"/>
        <v>0</v>
      </c>
      <c r="K48" s="9"/>
      <c r="L48" s="9"/>
      <c r="M48" s="9"/>
      <c r="N48" s="9"/>
      <c r="O48" s="9">
        <f t="shared" si="16"/>
        <v>0</v>
      </c>
      <c r="P48" s="9">
        <f t="shared" si="17"/>
        <v>0</v>
      </c>
      <c r="Q48" s="8">
        <f>R48+U48</f>
        <v>0</v>
      </c>
      <c r="R48" s="9"/>
      <c r="S48" s="9"/>
      <c r="T48" s="9"/>
      <c r="U48" s="9"/>
      <c r="V48" s="9">
        <f t="shared" si="19"/>
        <v>0</v>
      </c>
      <c r="W48" s="9"/>
      <c r="X48" s="9"/>
      <c r="Y48" s="9"/>
      <c r="Z48" s="9"/>
      <c r="AA48" s="9">
        <f>W48</f>
        <v>0</v>
      </c>
      <c r="AB48" s="9">
        <f>Q48+V48</f>
        <v>0</v>
      </c>
      <c r="AC48" s="8">
        <f t="shared" si="26"/>
        <v>0</v>
      </c>
      <c r="AD48" s="8">
        <f t="shared" si="27"/>
        <v>0</v>
      </c>
      <c r="AE48" s="8">
        <f t="shared" si="28"/>
        <v>0</v>
      </c>
      <c r="AF48" s="8">
        <f t="shared" si="29"/>
        <v>0</v>
      </c>
      <c r="AG48" s="8">
        <f t="shared" si="30"/>
        <v>0</v>
      </c>
      <c r="AH48" s="8">
        <f t="shared" si="31"/>
        <v>0</v>
      </c>
      <c r="AI48" s="8">
        <f t="shared" si="32"/>
        <v>0</v>
      </c>
      <c r="AJ48" s="8">
        <f t="shared" si="33"/>
        <v>0</v>
      </c>
      <c r="AK48" s="8">
        <f t="shared" si="34"/>
        <v>0</v>
      </c>
      <c r="AL48" s="8">
        <f t="shared" si="35"/>
        <v>0</v>
      </c>
      <c r="AM48" s="8">
        <f t="shared" si="36"/>
        <v>0</v>
      </c>
      <c r="AN48" s="8">
        <f t="shared" si="37"/>
        <v>0</v>
      </c>
    </row>
    <row r="49" spans="1:40" ht="22.5" customHeight="1" x14ac:dyDescent="0.2">
      <c r="A49" s="5" t="s">
        <v>89</v>
      </c>
      <c r="B49" s="6" t="s">
        <v>90</v>
      </c>
      <c r="C49" s="6" t="s">
        <v>91</v>
      </c>
      <c r="D49" s="7" t="s">
        <v>92</v>
      </c>
      <c r="E49" s="8">
        <f t="shared" si="14"/>
        <v>23000</v>
      </c>
      <c r="F49" s="9">
        <v>23000</v>
      </c>
      <c r="G49" s="9"/>
      <c r="H49" s="9"/>
      <c r="I49" s="9"/>
      <c r="J49" s="9">
        <f t="shared" si="15"/>
        <v>1865098.83</v>
      </c>
      <c r="K49" s="9">
        <v>800000</v>
      </c>
      <c r="L49" s="9"/>
      <c r="M49" s="9"/>
      <c r="N49" s="9"/>
      <c r="O49" s="9">
        <v>1865098.83</v>
      </c>
      <c r="P49" s="9">
        <f t="shared" si="17"/>
        <v>1888098.83</v>
      </c>
      <c r="Q49" s="8">
        <f t="shared" si="18"/>
        <v>0</v>
      </c>
      <c r="R49" s="9"/>
      <c r="S49" s="9"/>
      <c r="T49" s="9"/>
      <c r="U49" s="9"/>
      <c r="V49" s="9">
        <f t="shared" si="19"/>
        <v>0</v>
      </c>
      <c r="W49" s="9"/>
      <c r="X49" s="9"/>
      <c r="Y49" s="9"/>
      <c r="Z49" s="9"/>
      <c r="AA49" s="9"/>
      <c r="AB49" s="9">
        <f t="shared" si="21"/>
        <v>0</v>
      </c>
      <c r="AC49" s="8">
        <f t="shared" si="3"/>
        <v>23000</v>
      </c>
      <c r="AD49" s="8">
        <f t="shared" si="22"/>
        <v>23000</v>
      </c>
      <c r="AE49" s="8">
        <f t="shared" si="4"/>
        <v>0</v>
      </c>
      <c r="AF49" s="8">
        <f t="shared" si="12"/>
        <v>0</v>
      </c>
      <c r="AG49" s="8">
        <f t="shared" si="13"/>
        <v>0</v>
      </c>
      <c r="AH49" s="8">
        <f t="shared" si="5"/>
        <v>1865098.83</v>
      </c>
      <c r="AI49" s="8">
        <f t="shared" si="6"/>
        <v>800000</v>
      </c>
      <c r="AJ49" s="8">
        <f t="shared" si="7"/>
        <v>0</v>
      </c>
      <c r="AK49" s="8">
        <f t="shared" si="8"/>
        <v>0</v>
      </c>
      <c r="AL49" s="8">
        <f t="shared" si="9"/>
        <v>0</v>
      </c>
      <c r="AM49" s="8">
        <f t="shared" si="10"/>
        <v>1865098.83</v>
      </c>
      <c r="AN49" s="8">
        <f t="shared" si="11"/>
        <v>1888098.83</v>
      </c>
    </row>
    <row r="50" spans="1:40" ht="25.5" x14ac:dyDescent="0.2">
      <c r="A50" s="5" t="s">
        <v>93</v>
      </c>
      <c r="B50" s="6" t="s">
        <v>94</v>
      </c>
      <c r="C50" s="6" t="s">
        <v>80</v>
      </c>
      <c r="D50" s="7" t="s">
        <v>95</v>
      </c>
      <c r="E50" s="8">
        <f t="shared" si="14"/>
        <v>0</v>
      </c>
      <c r="F50" s="9"/>
      <c r="G50" s="9"/>
      <c r="H50" s="9"/>
      <c r="I50" s="9"/>
      <c r="J50" s="9">
        <f t="shared" si="15"/>
        <v>50000</v>
      </c>
      <c r="K50" s="9">
        <v>50000</v>
      </c>
      <c r="L50" s="9"/>
      <c r="M50" s="9"/>
      <c r="N50" s="9"/>
      <c r="O50" s="9">
        <f t="shared" si="16"/>
        <v>50000</v>
      </c>
      <c r="P50" s="9">
        <f t="shared" si="17"/>
        <v>50000</v>
      </c>
      <c r="Q50" s="8">
        <f t="shared" si="18"/>
        <v>0</v>
      </c>
      <c r="R50" s="9"/>
      <c r="S50" s="9"/>
      <c r="T50" s="9"/>
      <c r="U50" s="9"/>
      <c r="V50" s="9">
        <f t="shared" si="19"/>
        <v>0</v>
      </c>
      <c r="W50" s="9"/>
      <c r="X50" s="9"/>
      <c r="Y50" s="9"/>
      <c r="Z50" s="9"/>
      <c r="AA50" s="9">
        <f t="shared" ref="AA50:AA61" si="38">W50</f>
        <v>0</v>
      </c>
      <c r="AB50" s="9">
        <f t="shared" si="21"/>
        <v>0</v>
      </c>
      <c r="AC50" s="8">
        <f t="shared" si="3"/>
        <v>0</v>
      </c>
      <c r="AD50" s="8">
        <f t="shared" si="22"/>
        <v>0</v>
      </c>
      <c r="AE50" s="8">
        <f t="shared" si="4"/>
        <v>0</v>
      </c>
      <c r="AF50" s="8">
        <f t="shared" si="12"/>
        <v>0</v>
      </c>
      <c r="AG50" s="8">
        <f t="shared" si="13"/>
        <v>0</v>
      </c>
      <c r="AH50" s="8">
        <f t="shared" si="5"/>
        <v>50000</v>
      </c>
      <c r="AI50" s="8">
        <f t="shared" si="6"/>
        <v>50000</v>
      </c>
      <c r="AJ50" s="8">
        <f t="shared" si="7"/>
        <v>0</v>
      </c>
      <c r="AK50" s="8">
        <f t="shared" si="8"/>
        <v>0</v>
      </c>
      <c r="AL50" s="8">
        <f t="shared" si="9"/>
        <v>0</v>
      </c>
      <c r="AM50" s="8">
        <f t="shared" si="10"/>
        <v>50000</v>
      </c>
      <c r="AN50" s="8">
        <f t="shared" si="11"/>
        <v>50000</v>
      </c>
    </row>
    <row r="51" spans="1:40" s="10" customFormat="1" ht="21.75" customHeight="1" x14ac:dyDescent="0.2">
      <c r="A51" s="5" t="s">
        <v>96</v>
      </c>
      <c r="B51" s="6" t="s">
        <v>97</v>
      </c>
      <c r="C51" s="6" t="s">
        <v>80</v>
      </c>
      <c r="D51" s="7" t="s">
        <v>98</v>
      </c>
      <c r="E51" s="8">
        <f t="shared" si="14"/>
        <v>0</v>
      </c>
      <c r="F51" s="9"/>
      <c r="G51" s="9"/>
      <c r="H51" s="9"/>
      <c r="I51" s="9"/>
      <c r="J51" s="9">
        <f t="shared" si="15"/>
        <v>6118544</v>
      </c>
      <c r="K51" s="9">
        <v>6118544</v>
      </c>
      <c r="L51" s="9"/>
      <c r="M51" s="9"/>
      <c r="N51" s="9"/>
      <c r="O51" s="9">
        <f t="shared" si="16"/>
        <v>6118544</v>
      </c>
      <c r="P51" s="9">
        <f t="shared" si="17"/>
        <v>6118544</v>
      </c>
      <c r="Q51" s="8">
        <f t="shared" si="18"/>
        <v>0</v>
      </c>
      <c r="R51" s="9"/>
      <c r="S51" s="9"/>
      <c r="T51" s="9"/>
      <c r="U51" s="9"/>
      <c r="V51" s="9">
        <f t="shared" si="19"/>
        <v>-2523455</v>
      </c>
      <c r="W51" s="9">
        <v>-2523455</v>
      </c>
      <c r="X51" s="9"/>
      <c r="Y51" s="9"/>
      <c r="Z51" s="9"/>
      <c r="AA51" s="9">
        <f t="shared" si="38"/>
        <v>-2523455</v>
      </c>
      <c r="AB51" s="9">
        <f t="shared" si="21"/>
        <v>-2523455</v>
      </c>
      <c r="AC51" s="8">
        <f t="shared" si="3"/>
        <v>0</v>
      </c>
      <c r="AD51" s="8">
        <f t="shared" si="22"/>
        <v>0</v>
      </c>
      <c r="AE51" s="8">
        <f t="shared" si="4"/>
        <v>0</v>
      </c>
      <c r="AF51" s="8">
        <f t="shared" si="12"/>
        <v>0</v>
      </c>
      <c r="AG51" s="8">
        <f t="shared" si="13"/>
        <v>0</v>
      </c>
      <c r="AH51" s="8">
        <f t="shared" si="5"/>
        <v>3595089</v>
      </c>
      <c r="AI51" s="8">
        <f t="shared" si="6"/>
        <v>3595089</v>
      </c>
      <c r="AJ51" s="8">
        <f t="shared" si="7"/>
        <v>0</v>
      </c>
      <c r="AK51" s="8">
        <f t="shared" si="8"/>
        <v>0</v>
      </c>
      <c r="AL51" s="8">
        <f t="shared" si="9"/>
        <v>0</v>
      </c>
      <c r="AM51" s="8">
        <f t="shared" si="10"/>
        <v>3595089</v>
      </c>
      <c r="AN51" s="8">
        <f t="shared" si="11"/>
        <v>3595089</v>
      </c>
    </row>
    <row r="52" spans="1:40" ht="17.25" customHeight="1" x14ac:dyDescent="0.2">
      <c r="A52" s="5" t="s">
        <v>99</v>
      </c>
      <c r="B52" s="6" t="s">
        <v>100</v>
      </c>
      <c r="C52" s="6" t="s">
        <v>80</v>
      </c>
      <c r="D52" s="49" t="s">
        <v>101</v>
      </c>
      <c r="E52" s="8">
        <f t="shared" si="14"/>
        <v>102220</v>
      </c>
      <c r="F52" s="9">
        <v>102220</v>
      </c>
      <c r="G52" s="9"/>
      <c r="H52" s="9"/>
      <c r="I52" s="9"/>
      <c r="J52" s="9">
        <f t="shared" si="15"/>
        <v>0</v>
      </c>
      <c r="K52" s="9">
        <v>0</v>
      </c>
      <c r="L52" s="9"/>
      <c r="M52" s="9"/>
      <c r="N52" s="9"/>
      <c r="O52" s="9">
        <f t="shared" si="16"/>
        <v>0</v>
      </c>
      <c r="P52" s="9">
        <f t="shared" si="17"/>
        <v>102220</v>
      </c>
      <c r="Q52" s="8">
        <f t="shared" si="18"/>
        <v>0</v>
      </c>
      <c r="R52" s="9"/>
      <c r="S52" s="9"/>
      <c r="T52" s="9"/>
      <c r="U52" s="9"/>
      <c r="V52" s="9">
        <f t="shared" si="19"/>
        <v>0</v>
      </c>
      <c r="W52" s="9"/>
      <c r="X52" s="9"/>
      <c r="Y52" s="9"/>
      <c r="Z52" s="9"/>
      <c r="AA52" s="9">
        <f t="shared" si="38"/>
        <v>0</v>
      </c>
      <c r="AB52" s="9">
        <f t="shared" si="21"/>
        <v>0</v>
      </c>
      <c r="AC52" s="8">
        <f t="shared" si="3"/>
        <v>102220</v>
      </c>
      <c r="AD52" s="8">
        <f t="shared" si="22"/>
        <v>102220</v>
      </c>
      <c r="AE52" s="8">
        <f t="shared" si="4"/>
        <v>0</v>
      </c>
      <c r="AF52" s="8">
        <f t="shared" si="12"/>
        <v>0</v>
      </c>
      <c r="AG52" s="8">
        <f t="shared" si="13"/>
        <v>0</v>
      </c>
      <c r="AH52" s="8">
        <f t="shared" si="5"/>
        <v>0</v>
      </c>
      <c r="AI52" s="8">
        <f t="shared" si="6"/>
        <v>0</v>
      </c>
      <c r="AJ52" s="8">
        <f t="shared" si="7"/>
        <v>0</v>
      </c>
      <c r="AK52" s="8">
        <f t="shared" si="8"/>
        <v>0</v>
      </c>
      <c r="AL52" s="8">
        <f t="shared" si="9"/>
        <v>0</v>
      </c>
      <c r="AM52" s="8">
        <f t="shared" si="10"/>
        <v>0</v>
      </c>
      <c r="AN52" s="8">
        <f t="shared" si="11"/>
        <v>102220</v>
      </c>
    </row>
    <row r="53" spans="1:40" ht="24.6" customHeight="1" x14ac:dyDescent="0.2">
      <c r="A53" s="5" t="s">
        <v>102</v>
      </c>
      <c r="B53" s="6" t="s">
        <v>103</v>
      </c>
      <c r="C53" s="6" t="s">
        <v>80</v>
      </c>
      <c r="D53" s="7" t="s">
        <v>104</v>
      </c>
      <c r="E53" s="8">
        <f t="shared" si="14"/>
        <v>266000</v>
      </c>
      <c r="F53" s="9">
        <v>266000</v>
      </c>
      <c r="G53" s="9"/>
      <c r="H53" s="9"/>
      <c r="I53" s="9"/>
      <c r="J53" s="9">
        <f t="shared" si="15"/>
        <v>0</v>
      </c>
      <c r="K53" s="9">
        <v>0</v>
      </c>
      <c r="L53" s="9"/>
      <c r="M53" s="9"/>
      <c r="N53" s="9"/>
      <c r="O53" s="9">
        <f t="shared" si="16"/>
        <v>0</v>
      </c>
      <c r="P53" s="9">
        <f t="shared" si="17"/>
        <v>266000</v>
      </c>
      <c r="Q53" s="8">
        <f t="shared" si="18"/>
        <v>0</v>
      </c>
      <c r="R53" s="9"/>
      <c r="S53" s="9"/>
      <c r="T53" s="9"/>
      <c r="U53" s="9"/>
      <c r="V53" s="9">
        <f t="shared" si="19"/>
        <v>0</v>
      </c>
      <c r="W53" s="9"/>
      <c r="X53" s="9"/>
      <c r="Y53" s="9"/>
      <c r="Z53" s="9"/>
      <c r="AA53" s="9">
        <f t="shared" si="38"/>
        <v>0</v>
      </c>
      <c r="AB53" s="9">
        <f t="shared" si="21"/>
        <v>0</v>
      </c>
      <c r="AC53" s="8">
        <f t="shared" si="3"/>
        <v>266000</v>
      </c>
      <c r="AD53" s="8">
        <f t="shared" si="22"/>
        <v>266000</v>
      </c>
      <c r="AE53" s="8">
        <f t="shared" si="4"/>
        <v>0</v>
      </c>
      <c r="AF53" s="8">
        <f t="shared" si="12"/>
        <v>0</v>
      </c>
      <c r="AG53" s="8">
        <f t="shared" si="13"/>
        <v>0</v>
      </c>
      <c r="AH53" s="8">
        <f t="shared" si="5"/>
        <v>0</v>
      </c>
      <c r="AI53" s="8">
        <f t="shared" si="6"/>
        <v>0</v>
      </c>
      <c r="AJ53" s="8">
        <f t="shared" si="7"/>
        <v>0</v>
      </c>
      <c r="AK53" s="8">
        <f t="shared" si="8"/>
        <v>0</v>
      </c>
      <c r="AL53" s="8">
        <f t="shared" si="9"/>
        <v>0</v>
      </c>
      <c r="AM53" s="8">
        <f t="shared" si="10"/>
        <v>0</v>
      </c>
      <c r="AN53" s="8">
        <f t="shared" si="11"/>
        <v>266000</v>
      </c>
    </row>
    <row r="54" spans="1:40" ht="32.450000000000003" customHeight="1" x14ac:dyDescent="0.2">
      <c r="A54" s="5" t="s">
        <v>105</v>
      </c>
      <c r="B54" s="6" t="s">
        <v>106</v>
      </c>
      <c r="C54" s="6" t="s">
        <v>107</v>
      </c>
      <c r="D54" s="7" t="s">
        <v>108</v>
      </c>
      <c r="E54" s="8">
        <f t="shared" si="14"/>
        <v>200000</v>
      </c>
      <c r="F54" s="9">
        <v>200000</v>
      </c>
      <c r="G54" s="9"/>
      <c r="H54" s="9"/>
      <c r="I54" s="9"/>
      <c r="J54" s="9">
        <f t="shared" si="15"/>
        <v>0</v>
      </c>
      <c r="K54" s="9">
        <v>0</v>
      </c>
      <c r="L54" s="9"/>
      <c r="M54" s="9"/>
      <c r="N54" s="9"/>
      <c r="O54" s="9">
        <f t="shared" si="16"/>
        <v>0</v>
      </c>
      <c r="P54" s="9">
        <f t="shared" si="17"/>
        <v>200000</v>
      </c>
      <c r="Q54" s="8">
        <f t="shared" si="18"/>
        <v>0</v>
      </c>
      <c r="R54" s="9"/>
      <c r="S54" s="9"/>
      <c r="T54" s="9"/>
      <c r="U54" s="9"/>
      <c r="V54" s="9">
        <f t="shared" si="19"/>
        <v>0</v>
      </c>
      <c r="W54" s="9"/>
      <c r="X54" s="9"/>
      <c r="Y54" s="9"/>
      <c r="Z54" s="9"/>
      <c r="AA54" s="9">
        <f t="shared" si="38"/>
        <v>0</v>
      </c>
      <c r="AB54" s="9">
        <f t="shared" si="21"/>
        <v>0</v>
      </c>
      <c r="AC54" s="8">
        <f t="shared" si="3"/>
        <v>200000</v>
      </c>
      <c r="AD54" s="8">
        <f t="shared" si="22"/>
        <v>200000</v>
      </c>
      <c r="AE54" s="8">
        <f t="shared" si="4"/>
        <v>0</v>
      </c>
      <c r="AF54" s="8">
        <f t="shared" si="12"/>
        <v>0</v>
      </c>
      <c r="AG54" s="8">
        <f t="shared" si="13"/>
        <v>0</v>
      </c>
      <c r="AH54" s="8">
        <f t="shared" si="5"/>
        <v>0</v>
      </c>
      <c r="AI54" s="8">
        <f t="shared" si="6"/>
        <v>0</v>
      </c>
      <c r="AJ54" s="8">
        <f t="shared" si="7"/>
        <v>0</v>
      </c>
      <c r="AK54" s="8">
        <f t="shared" si="8"/>
        <v>0</v>
      </c>
      <c r="AL54" s="8">
        <f t="shared" si="9"/>
        <v>0</v>
      </c>
      <c r="AM54" s="8">
        <f t="shared" si="10"/>
        <v>0</v>
      </c>
      <c r="AN54" s="8">
        <f t="shared" si="11"/>
        <v>200000</v>
      </c>
    </row>
    <row r="55" spans="1:40" ht="20.25" customHeight="1" x14ac:dyDescent="0.2">
      <c r="A55" s="5" t="s">
        <v>109</v>
      </c>
      <c r="B55" s="6" t="s">
        <v>110</v>
      </c>
      <c r="C55" s="6" t="s">
        <v>107</v>
      </c>
      <c r="D55" s="49" t="s">
        <v>266</v>
      </c>
      <c r="E55" s="8">
        <f t="shared" si="14"/>
        <v>850300</v>
      </c>
      <c r="F55" s="9">
        <v>850300</v>
      </c>
      <c r="G55" s="9">
        <v>500000</v>
      </c>
      <c r="H55" s="9">
        <v>37800</v>
      </c>
      <c r="I55" s="9"/>
      <c r="J55" s="9">
        <f t="shared" si="15"/>
        <v>0</v>
      </c>
      <c r="K55" s="9">
        <v>0</v>
      </c>
      <c r="L55" s="9"/>
      <c r="M55" s="9"/>
      <c r="N55" s="9"/>
      <c r="O55" s="9">
        <f t="shared" si="16"/>
        <v>0</v>
      </c>
      <c r="P55" s="9">
        <f t="shared" si="17"/>
        <v>850300</v>
      </c>
      <c r="Q55" s="8">
        <f t="shared" si="18"/>
        <v>0</v>
      </c>
      <c r="R55" s="9"/>
      <c r="S55" s="9"/>
      <c r="T55" s="9"/>
      <c r="U55" s="9"/>
      <c r="V55" s="9">
        <f t="shared" si="19"/>
        <v>0</v>
      </c>
      <c r="W55" s="9"/>
      <c r="X55" s="9"/>
      <c r="Y55" s="9"/>
      <c r="Z55" s="9"/>
      <c r="AA55" s="9">
        <f t="shared" si="38"/>
        <v>0</v>
      </c>
      <c r="AB55" s="9">
        <f t="shared" si="21"/>
        <v>0</v>
      </c>
      <c r="AC55" s="8">
        <f t="shared" si="3"/>
        <v>850300</v>
      </c>
      <c r="AD55" s="8">
        <f t="shared" si="22"/>
        <v>850300</v>
      </c>
      <c r="AE55" s="8">
        <f t="shared" si="4"/>
        <v>500000</v>
      </c>
      <c r="AF55" s="8">
        <f t="shared" si="12"/>
        <v>37800</v>
      </c>
      <c r="AG55" s="8">
        <f t="shared" si="13"/>
        <v>0</v>
      </c>
      <c r="AH55" s="8">
        <f t="shared" si="5"/>
        <v>0</v>
      </c>
      <c r="AI55" s="8">
        <f t="shared" si="6"/>
        <v>0</v>
      </c>
      <c r="AJ55" s="8">
        <f t="shared" si="7"/>
        <v>0</v>
      </c>
      <c r="AK55" s="8">
        <f t="shared" si="8"/>
        <v>0</v>
      </c>
      <c r="AL55" s="8">
        <f t="shared" si="9"/>
        <v>0</v>
      </c>
      <c r="AM55" s="8">
        <f t="shared" si="10"/>
        <v>0</v>
      </c>
      <c r="AN55" s="8">
        <f t="shared" si="11"/>
        <v>850300</v>
      </c>
    </row>
    <row r="56" spans="1:40" ht="24.75" customHeight="1" x14ac:dyDescent="0.2">
      <c r="A56" s="5" t="s">
        <v>111</v>
      </c>
      <c r="B56" s="6" t="s">
        <v>112</v>
      </c>
      <c r="C56" s="6" t="s">
        <v>113</v>
      </c>
      <c r="D56" s="7" t="s">
        <v>114</v>
      </c>
      <c r="E56" s="8">
        <f t="shared" si="14"/>
        <v>1900</v>
      </c>
      <c r="F56" s="9">
        <v>1900</v>
      </c>
      <c r="G56" s="9"/>
      <c r="H56" s="9"/>
      <c r="I56" s="9"/>
      <c r="J56" s="9">
        <f t="shared" si="15"/>
        <v>0</v>
      </c>
      <c r="K56" s="9">
        <v>0</v>
      </c>
      <c r="L56" s="9"/>
      <c r="M56" s="9"/>
      <c r="N56" s="9"/>
      <c r="O56" s="9">
        <f t="shared" si="16"/>
        <v>0</v>
      </c>
      <c r="P56" s="9">
        <f t="shared" si="17"/>
        <v>1900</v>
      </c>
      <c r="Q56" s="8">
        <f t="shared" si="18"/>
        <v>0</v>
      </c>
      <c r="R56" s="9"/>
      <c r="S56" s="9"/>
      <c r="T56" s="9"/>
      <c r="U56" s="9"/>
      <c r="V56" s="9">
        <f t="shared" si="19"/>
        <v>0</v>
      </c>
      <c r="W56" s="9"/>
      <c r="X56" s="9"/>
      <c r="Y56" s="9"/>
      <c r="Z56" s="9"/>
      <c r="AA56" s="9">
        <f t="shared" si="38"/>
        <v>0</v>
      </c>
      <c r="AB56" s="9">
        <f t="shared" si="21"/>
        <v>0</v>
      </c>
      <c r="AC56" s="8">
        <f t="shared" si="3"/>
        <v>1900</v>
      </c>
      <c r="AD56" s="8">
        <f t="shared" si="22"/>
        <v>1900</v>
      </c>
      <c r="AE56" s="8">
        <f t="shared" si="4"/>
        <v>0</v>
      </c>
      <c r="AF56" s="8">
        <f t="shared" si="12"/>
        <v>0</v>
      </c>
      <c r="AG56" s="8">
        <f t="shared" si="13"/>
        <v>0</v>
      </c>
      <c r="AH56" s="8">
        <f t="shared" si="5"/>
        <v>0</v>
      </c>
      <c r="AI56" s="8">
        <f t="shared" si="6"/>
        <v>0</v>
      </c>
      <c r="AJ56" s="8">
        <f t="shared" si="7"/>
        <v>0</v>
      </c>
      <c r="AK56" s="8">
        <f t="shared" si="8"/>
        <v>0</v>
      </c>
      <c r="AL56" s="8">
        <f t="shared" si="9"/>
        <v>0</v>
      </c>
      <c r="AM56" s="8">
        <f t="shared" si="10"/>
        <v>0</v>
      </c>
      <c r="AN56" s="8">
        <f t="shared" si="11"/>
        <v>1900</v>
      </c>
    </row>
    <row r="57" spans="1:40" ht="20.45" customHeight="1" x14ac:dyDescent="0.2">
      <c r="A57" s="5" t="s">
        <v>283</v>
      </c>
      <c r="B57" s="6">
        <v>8230</v>
      </c>
      <c r="C57" s="6" t="s">
        <v>113</v>
      </c>
      <c r="D57" s="3" t="s">
        <v>280</v>
      </c>
      <c r="E57" s="8">
        <f t="shared" si="14"/>
        <v>175400</v>
      </c>
      <c r="F57" s="9">
        <v>175400</v>
      </c>
      <c r="G57" s="9"/>
      <c r="H57" s="9"/>
      <c r="I57" s="9"/>
      <c r="J57" s="9">
        <f t="shared" ref="J57" si="39">L57+O57</f>
        <v>0</v>
      </c>
      <c r="K57" s="9"/>
      <c r="L57" s="9"/>
      <c r="M57" s="9"/>
      <c r="N57" s="9"/>
      <c r="O57" s="9">
        <f t="shared" ref="O57" si="40">K57</f>
        <v>0</v>
      </c>
      <c r="P57" s="9">
        <f t="shared" ref="P57" si="41">E57+J57</f>
        <v>175400</v>
      </c>
      <c r="Q57" s="8">
        <f t="shared" si="18"/>
        <v>133000</v>
      </c>
      <c r="R57" s="9">
        <v>133000</v>
      </c>
      <c r="S57" s="9"/>
      <c r="T57" s="9"/>
      <c r="U57" s="9"/>
      <c r="V57" s="9">
        <f t="shared" si="19"/>
        <v>0</v>
      </c>
      <c r="W57" s="9"/>
      <c r="X57" s="9"/>
      <c r="Y57" s="9"/>
      <c r="Z57" s="9"/>
      <c r="AA57" s="9">
        <f t="shared" ref="AA57" si="42">W57</f>
        <v>0</v>
      </c>
      <c r="AB57" s="9">
        <f t="shared" ref="AB57" si="43">Q57+V57</f>
        <v>133000</v>
      </c>
      <c r="AC57" s="8">
        <f t="shared" ref="AC57" si="44">E57+Q57</f>
        <v>308400</v>
      </c>
      <c r="AD57" s="8">
        <f t="shared" ref="AD57" si="45">F57+R57</f>
        <v>308400</v>
      </c>
      <c r="AE57" s="8">
        <f t="shared" ref="AE57" si="46">G57+S57</f>
        <v>0</v>
      </c>
      <c r="AF57" s="8">
        <f t="shared" ref="AF57" si="47">H57+T57</f>
        <v>0</v>
      </c>
      <c r="AG57" s="8">
        <f t="shared" ref="AG57" si="48">I57+U57</f>
        <v>0</v>
      </c>
      <c r="AH57" s="8">
        <f t="shared" ref="AH57" si="49">J57+V57</f>
        <v>0</v>
      </c>
      <c r="AI57" s="8">
        <f t="shared" ref="AI57" si="50">K57+W57</f>
        <v>0</v>
      </c>
      <c r="AJ57" s="8">
        <f t="shared" ref="AJ57" si="51">L57+X57</f>
        <v>0</v>
      </c>
      <c r="AK57" s="8">
        <f t="shared" ref="AK57" si="52">M57+Y57</f>
        <v>0</v>
      </c>
      <c r="AL57" s="8">
        <f t="shared" ref="AL57" si="53">N57+Z57</f>
        <v>0</v>
      </c>
      <c r="AM57" s="8">
        <f t="shared" ref="AM57" si="54">O57+AA57</f>
        <v>0</v>
      </c>
      <c r="AN57" s="8">
        <f t="shared" ref="AN57" si="55">P57+AB57</f>
        <v>308400</v>
      </c>
    </row>
    <row r="58" spans="1:40" s="1" customFormat="1" ht="23.25" customHeight="1" x14ac:dyDescent="0.2">
      <c r="A58" s="28" t="s">
        <v>231</v>
      </c>
      <c r="B58" s="29" t="s">
        <v>232</v>
      </c>
      <c r="C58" s="29" t="s">
        <v>113</v>
      </c>
      <c r="D58" s="35" t="s">
        <v>233</v>
      </c>
      <c r="E58" s="8">
        <f t="shared" si="14"/>
        <v>4353500</v>
      </c>
      <c r="F58" s="9">
        <v>4353500</v>
      </c>
      <c r="G58" s="9"/>
      <c r="H58" s="9"/>
      <c r="I58" s="9"/>
      <c r="J58" s="9">
        <f t="shared" si="15"/>
        <v>0</v>
      </c>
      <c r="K58" s="9"/>
      <c r="L58" s="9"/>
      <c r="M58" s="9"/>
      <c r="N58" s="9"/>
      <c r="O58" s="9">
        <f t="shared" si="16"/>
        <v>0</v>
      </c>
      <c r="P58" s="9">
        <f t="shared" si="17"/>
        <v>4353500</v>
      </c>
      <c r="Q58" s="8">
        <f t="shared" si="18"/>
        <v>465000</v>
      </c>
      <c r="R58" s="9">
        <v>465000</v>
      </c>
      <c r="S58" s="9"/>
      <c r="T58" s="9"/>
      <c r="U58" s="9"/>
      <c r="V58" s="9">
        <f t="shared" si="19"/>
        <v>0</v>
      </c>
      <c r="W58" s="9"/>
      <c r="X58" s="9"/>
      <c r="Y58" s="9"/>
      <c r="Z58" s="9"/>
      <c r="AA58" s="9">
        <f t="shared" si="38"/>
        <v>0</v>
      </c>
      <c r="AB58" s="9">
        <f>Q58+V58</f>
        <v>465000</v>
      </c>
      <c r="AC58" s="8">
        <f t="shared" ref="AC58:AN58" si="56">E58+Q58</f>
        <v>4818500</v>
      </c>
      <c r="AD58" s="8">
        <f t="shared" si="56"/>
        <v>4818500</v>
      </c>
      <c r="AE58" s="8">
        <f t="shared" si="56"/>
        <v>0</v>
      </c>
      <c r="AF58" s="8">
        <f t="shared" si="56"/>
        <v>0</v>
      </c>
      <c r="AG58" s="8">
        <f t="shared" si="56"/>
        <v>0</v>
      </c>
      <c r="AH58" s="8">
        <f t="shared" si="56"/>
        <v>0</v>
      </c>
      <c r="AI58" s="8">
        <f t="shared" si="56"/>
        <v>0</v>
      </c>
      <c r="AJ58" s="8">
        <f t="shared" si="56"/>
        <v>0</v>
      </c>
      <c r="AK58" s="8">
        <f t="shared" si="56"/>
        <v>0</v>
      </c>
      <c r="AL58" s="8">
        <f t="shared" si="56"/>
        <v>0</v>
      </c>
      <c r="AM58" s="8">
        <f t="shared" si="56"/>
        <v>0</v>
      </c>
      <c r="AN58" s="8">
        <f t="shared" si="56"/>
        <v>4818500</v>
      </c>
    </row>
    <row r="59" spans="1:40" ht="27" customHeight="1" x14ac:dyDescent="0.2">
      <c r="A59" s="5" t="s">
        <v>115</v>
      </c>
      <c r="B59" s="6" t="s">
        <v>116</v>
      </c>
      <c r="C59" s="6" t="s">
        <v>117</v>
      </c>
      <c r="D59" s="7" t="s">
        <v>297</v>
      </c>
      <c r="E59" s="8">
        <f t="shared" si="14"/>
        <v>382770</v>
      </c>
      <c r="F59" s="9">
        <v>382770</v>
      </c>
      <c r="G59" s="9"/>
      <c r="H59" s="9"/>
      <c r="I59" s="9"/>
      <c r="J59" s="9">
        <f t="shared" si="15"/>
        <v>431806</v>
      </c>
      <c r="K59" s="9"/>
      <c r="L59" s="9">
        <v>431806</v>
      </c>
      <c r="M59" s="9"/>
      <c r="N59" s="9"/>
      <c r="O59" s="9">
        <f t="shared" si="16"/>
        <v>0</v>
      </c>
      <c r="P59" s="9">
        <f t="shared" si="17"/>
        <v>814576</v>
      </c>
      <c r="Q59" s="8">
        <f t="shared" si="18"/>
        <v>0</v>
      </c>
      <c r="R59" s="9"/>
      <c r="S59" s="9"/>
      <c r="T59" s="9"/>
      <c r="U59" s="9"/>
      <c r="V59" s="9">
        <f t="shared" si="19"/>
        <v>70000</v>
      </c>
      <c r="W59" s="9"/>
      <c r="X59" s="9">
        <v>70000</v>
      </c>
      <c r="Y59" s="9"/>
      <c r="Z59" s="9"/>
      <c r="AA59" s="9">
        <f t="shared" si="38"/>
        <v>0</v>
      </c>
      <c r="AB59" s="9">
        <f t="shared" si="21"/>
        <v>70000</v>
      </c>
      <c r="AC59" s="8">
        <f t="shared" si="3"/>
        <v>382770</v>
      </c>
      <c r="AD59" s="8">
        <f t="shared" si="22"/>
        <v>382770</v>
      </c>
      <c r="AE59" s="8">
        <f t="shared" si="4"/>
        <v>0</v>
      </c>
      <c r="AF59" s="8">
        <f t="shared" si="12"/>
        <v>0</v>
      </c>
      <c r="AG59" s="8">
        <f t="shared" si="13"/>
        <v>0</v>
      </c>
      <c r="AH59" s="8">
        <f t="shared" si="5"/>
        <v>501806</v>
      </c>
      <c r="AI59" s="8">
        <f t="shared" si="6"/>
        <v>0</v>
      </c>
      <c r="AJ59" s="8">
        <f t="shared" si="7"/>
        <v>501806</v>
      </c>
      <c r="AK59" s="8">
        <f t="shared" si="8"/>
        <v>0</v>
      </c>
      <c r="AL59" s="8">
        <f t="shared" si="9"/>
        <v>0</v>
      </c>
      <c r="AM59" s="8">
        <f t="shared" si="10"/>
        <v>0</v>
      </c>
      <c r="AN59" s="8">
        <f t="shared" si="11"/>
        <v>884576</v>
      </c>
    </row>
    <row r="60" spans="1:40" ht="16.899999999999999" hidden="1" customHeight="1" x14ac:dyDescent="0.2">
      <c r="A60" s="5" t="s">
        <v>284</v>
      </c>
      <c r="B60" s="6">
        <v>8330</v>
      </c>
      <c r="C60" s="29" t="s">
        <v>282</v>
      </c>
      <c r="D60" s="13" t="s">
        <v>281</v>
      </c>
      <c r="E60" s="8">
        <f t="shared" si="14"/>
        <v>0</v>
      </c>
      <c r="F60" s="9"/>
      <c r="G60" s="9"/>
      <c r="H60" s="9"/>
      <c r="I60" s="9"/>
      <c r="J60" s="9">
        <f t="shared" si="15"/>
        <v>0</v>
      </c>
      <c r="K60" s="9"/>
      <c r="L60" s="9"/>
      <c r="M60" s="9"/>
      <c r="N60" s="9"/>
      <c r="O60" s="9">
        <f t="shared" si="16"/>
        <v>0</v>
      </c>
      <c r="P60" s="9">
        <f t="shared" si="17"/>
        <v>0</v>
      </c>
      <c r="Q60" s="8">
        <f t="shared" si="18"/>
        <v>0</v>
      </c>
      <c r="R60" s="9"/>
      <c r="S60" s="9"/>
      <c r="T60" s="9"/>
      <c r="U60" s="9"/>
      <c r="V60" s="9">
        <f t="shared" si="19"/>
        <v>0</v>
      </c>
      <c r="W60" s="9"/>
      <c r="X60" s="9"/>
      <c r="Y60" s="9"/>
      <c r="Z60" s="9"/>
      <c r="AA60" s="9">
        <f t="shared" ref="AA60" si="57">W60</f>
        <v>0</v>
      </c>
      <c r="AB60" s="9">
        <f t="shared" ref="AB60" si="58">Q60+V60</f>
        <v>0</v>
      </c>
      <c r="AC60" s="8">
        <f t="shared" ref="AC60" si="59">E60+Q60</f>
        <v>0</v>
      </c>
      <c r="AD60" s="8">
        <f t="shared" ref="AD60" si="60">F60+R60</f>
        <v>0</v>
      </c>
      <c r="AE60" s="8">
        <f t="shared" ref="AE60" si="61">G60+S60</f>
        <v>0</v>
      </c>
      <c r="AF60" s="8">
        <f t="shared" ref="AF60" si="62">H60+T60</f>
        <v>0</v>
      </c>
      <c r="AG60" s="8">
        <f t="shared" ref="AG60" si="63">I60+U60</f>
        <v>0</v>
      </c>
      <c r="AH60" s="8">
        <f t="shared" ref="AH60" si="64">J60+V60</f>
        <v>0</v>
      </c>
      <c r="AI60" s="8">
        <f t="shared" ref="AI60" si="65">K60+W60</f>
        <v>0</v>
      </c>
      <c r="AJ60" s="8">
        <f t="shared" ref="AJ60" si="66">L60+X60</f>
        <v>0</v>
      </c>
      <c r="AK60" s="8">
        <f t="shared" ref="AK60" si="67">M60+Y60</f>
        <v>0</v>
      </c>
      <c r="AL60" s="8">
        <f t="shared" ref="AL60" si="68">N60+Z60</f>
        <v>0</v>
      </c>
      <c r="AM60" s="8">
        <f t="shared" ref="AM60" si="69">O60+AA60</f>
        <v>0</v>
      </c>
      <c r="AN60" s="8">
        <f t="shared" ref="AN60" si="70">P60+AB60</f>
        <v>0</v>
      </c>
    </row>
    <row r="61" spans="1:40" ht="21.6" customHeight="1" x14ac:dyDescent="0.2">
      <c r="A61" s="5" t="s">
        <v>118</v>
      </c>
      <c r="B61" s="6" t="s">
        <v>119</v>
      </c>
      <c r="C61" s="6" t="s">
        <v>120</v>
      </c>
      <c r="D61" s="7" t="s">
        <v>298</v>
      </c>
      <c r="E61" s="8">
        <f t="shared" si="14"/>
        <v>2300000</v>
      </c>
      <c r="F61" s="9">
        <v>2300000</v>
      </c>
      <c r="G61" s="9"/>
      <c r="H61" s="9"/>
      <c r="I61" s="9"/>
      <c r="J61" s="9">
        <f t="shared" si="15"/>
        <v>0</v>
      </c>
      <c r="K61" s="9">
        <v>0</v>
      </c>
      <c r="L61" s="9"/>
      <c r="M61" s="9"/>
      <c r="N61" s="9"/>
      <c r="O61" s="9">
        <f t="shared" si="16"/>
        <v>0</v>
      </c>
      <c r="P61" s="9">
        <f t="shared" si="17"/>
        <v>2300000</v>
      </c>
      <c r="Q61" s="8">
        <f t="shared" si="18"/>
        <v>0</v>
      </c>
      <c r="R61" s="9"/>
      <c r="S61" s="9"/>
      <c r="T61" s="9"/>
      <c r="U61" s="9"/>
      <c r="V61" s="9">
        <f t="shared" si="19"/>
        <v>0</v>
      </c>
      <c r="W61" s="9"/>
      <c r="X61" s="9"/>
      <c r="Y61" s="9"/>
      <c r="Z61" s="9"/>
      <c r="AA61" s="9">
        <f t="shared" si="38"/>
        <v>0</v>
      </c>
      <c r="AB61" s="9">
        <f t="shared" si="21"/>
        <v>0</v>
      </c>
      <c r="AC61" s="8">
        <f t="shared" si="3"/>
        <v>2300000</v>
      </c>
      <c r="AD61" s="8">
        <f t="shared" si="22"/>
        <v>2300000</v>
      </c>
      <c r="AE61" s="8">
        <f t="shared" si="4"/>
        <v>0</v>
      </c>
      <c r="AF61" s="8">
        <f t="shared" si="12"/>
        <v>0</v>
      </c>
      <c r="AG61" s="8">
        <f t="shared" si="13"/>
        <v>0</v>
      </c>
      <c r="AH61" s="8">
        <f t="shared" si="5"/>
        <v>0</v>
      </c>
      <c r="AI61" s="8">
        <f t="shared" si="6"/>
        <v>0</v>
      </c>
      <c r="AJ61" s="8">
        <f t="shared" si="7"/>
        <v>0</v>
      </c>
      <c r="AK61" s="8">
        <f t="shared" si="8"/>
        <v>0</v>
      </c>
      <c r="AL61" s="8">
        <f t="shared" si="9"/>
        <v>0</v>
      </c>
      <c r="AM61" s="8">
        <f t="shared" si="10"/>
        <v>0</v>
      </c>
      <c r="AN61" s="8">
        <f t="shared" si="11"/>
        <v>2300000</v>
      </c>
    </row>
    <row r="62" spans="1:40" ht="26.25" hidden="1" customHeight="1" x14ac:dyDescent="0.2">
      <c r="A62" s="28" t="s">
        <v>251</v>
      </c>
      <c r="B62" s="6">
        <v>8775</v>
      </c>
      <c r="C62" s="29" t="s">
        <v>30</v>
      </c>
      <c r="D62" s="36" t="s">
        <v>252</v>
      </c>
      <c r="E62" s="8">
        <f t="shared" si="14"/>
        <v>0</v>
      </c>
      <c r="F62" s="9"/>
      <c r="G62" s="9"/>
      <c r="H62" s="9"/>
      <c r="I62" s="9"/>
      <c r="J62" s="9">
        <f t="shared" si="15"/>
        <v>0</v>
      </c>
      <c r="K62" s="9"/>
      <c r="L62" s="9"/>
      <c r="M62" s="9"/>
      <c r="N62" s="9"/>
      <c r="O62" s="9">
        <f>K62</f>
        <v>0</v>
      </c>
      <c r="P62" s="9">
        <f>E62+J62</f>
        <v>0</v>
      </c>
      <c r="Q62" s="8">
        <f>R62+U62</f>
        <v>0</v>
      </c>
      <c r="R62" s="9"/>
      <c r="S62" s="9"/>
      <c r="T62" s="9"/>
      <c r="U62" s="9"/>
      <c r="V62" s="9">
        <f>X62+AA62</f>
        <v>0</v>
      </c>
      <c r="W62" s="9"/>
      <c r="X62" s="9"/>
      <c r="Y62" s="9"/>
      <c r="Z62" s="9"/>
      <c r="AA62" s="9">
        <f>W62</f>
        <v>0</v>
      </c>
      <c r="AB62" s="9">
        <f>Q62+V62</f>
        <v>0</v>
      </c>
      <c r="AC62" s="8">
        <f t="shared" ref="AC62:AN63" si="71">E62+Q62</f>
        <v>0</v>
      </c>
      <c r="AD62" s="8">
        <f t="shared" si="71"/>
        <v>0</v>
      </c>
      <c r="AE62" s="8">
        <f t="shared" si="71"/>
        <v>0</v>
      </c>
      <c r="AF62" s="8">
        <f t="shared" si="71"/>
        <v>0</v>
      </c>
      <c r="AG62" s="8">
        <f t="shared" si="71"/>
        <v>0</v>
      </c>
      <c r="AH62" s="8">
        <f t="shared" si="71"/>
        <v>0</v>
      </c>
      <c r="AI62" s="8">
        <f t="shared" si="71"/>
        <v>0</v>
      </c>
      <c r="AJ62" s="8">
        <f t="shared" si="71"/>
        <v>0</v>
      </c>
      <c r="AK62" s="8">
        <f t="shared" si="71"/>
        <v>0</v>
      </c>
      <c r="AL62" s="8">
        <f t="shared" si="71"/>
        <v>0</v>
      </c>
      <c r="AM62" s="8">
        <f t="shared" si="71"/>
        <v>0</v>
      </c>
      <c r="AN62" s="8">
        <f t="shared" si="71"/>
        <v>0</v>
      </c>
    </row>
    <row r="63" spans="1:40" ht="31.15" customHeight="1" x14ac:dyDescent="0.2">
      <c r="A63" s="28" t="s">
        <v>234</v>
      </c>
      <c r="B63" s="29" t="s">
        <v>235</v>
      </c>
      <c r="C63" s="29" t="s">
        <v>29</v>
      </c>
      <c r="D63" s="7" t="s">
        <v>236</v>
      </c>
      <c r="E63" s="8">
        <f>F63+I63</f>
        <v>2228816</v>
      </c>
      <c r="F63" s="9">
        <v>2228816</v>
      </c>
      <c r="G63" s="9"/>
      <c r="H63" s="9"/>
      <c r="I63" s="9"/>
      <c r="J63" s="9">
        <f t="shared" si="15"/>
        <v>1280000</v>
      </c>
      <c r="K63" s="9">
        <v>1280000</v>
      </c>
      <c r="L63" s="9"/>
      <c r="M63" s="9"/>
      <c r="N63" s="9"/>
      <c r="O63" s="9">
        <f t="shared" si="16"/>
        <v>1280000</v>
      </c>
      <c r="P63" s="9">
        <f>E63+J63</f>
        <v>3508816</v>
      </c>
      <c r="Q63" s="8">
        <f>R63+U63</f>
        <v>0</v>
      </c>
      <c r="R63" s="9"/>
      <c r="S63" s="9"/>
      <c r="T63" s="9"/>
      <c r="U63" s="9"/>
      <c r="V63" s="9">
        <f>X63+AA63</f>
        <v>150000</v>
      </c>
      <c r="W63" s="9">
        <v>150000</v>
      </c>
      <c r="X63" s="9"/>
      <c r="Y63" s="9"/>
      <c r="Z63" s="9"/>
      <c r="AA63" s="9">
        <f>W63</f>
        <v>150000</v>
      </c>
      <c r="AB63" s="9">
        <f>Q63+V63</f>
        <v>150000</v>
      </c>
      <c r="AC63" s="8">
        <f t="shared" si="71"/>
        <v>2228816</v>
      </c>
      <c r="AD63" s="8">
        <f t="shared" si="71"/>
        <v>2228816</v>
      </c>
      <c r="AE63" s="8">
        <f t="shared" si="71"/>
        <v>0</v>
      </c>
      <c r="AF63" s="8">
        <f t="shared" si="71"/>
        <v>0</v>
      </c>
      <c r="AG63" s="8">
        <f t="shared" si="71"/>
        <v>0</v>
      </c>
      <c r="AH63" s="8">
        <f t="shared" si="71"/>
        <v>1430000</v>
      </c>
      <c r="AI63" s="8">
        <f t="shared" si="71"/>
        <v>1430000</v>
      </c>
      <c r="AJ63" s="8">
        <f t="shared" si="71"/>
        <v>0</v>
      </c>
      <c r="AK63" s="8">
        <f t="shared" si="71"/>
        <v>0</v>
      </c>
      <c r="AL63" s="8">
        <f t="shared" si="71"/>
        <v>0</v>
      </c>
      <c r="AM63" s="8">
        <f t="shared" si="71"/>
        <v>1430000</v>
      </c>
      <c r="AN63" s="8">
        <f t="shared" si="71"/>
        <v>3658816</v>
      </c>
    </row>
    <row r="64" spans="1:40" ht="18" customHeight="1" x14ac:dyDescent="0.2">
      <c r="A64" s="18" t="s">
        <v>121</v>
      </c>
      <c r="B64" s="19" t="s">
        <v>18</v>
      </c>
      <c r="C64" s="19" t="s">
        <v>18</v>
      </c>
      <c r="D64" s="20" t="s">
        <v>122</v>
      </c>
      <c r="E64" s="21">
        <f>E65</f>
        <v>153724537</v>
      </c>
      <c r="F64" s="21">
        <f t="shared" ref="F64:AB64" si="72">F65</f>
        <v>153724537</v>
      </c>
      <c r="G64" s="21">
        <f t="shared" si="72"/>
        <v>100337084</v>
      </c>
      <c r="H64" s="21">
        <f t="shared" si="72"/>
        <v>14859260</v>
      </c>
      <c r="I64" s="21">
        <v>0</v>
      </c>
      <c r="J64" s="21">
        <f t="shared" si="72"/>
        <v>11959587</v>
      </c>
      <c r="K64" s="21">
        <f t="shared" si="72"/>
        <v>8402367</v>
      </c>
      <c r="L64" s="21">
        <f t="shared" si="72"/>
        <v>1771800</v>
      </c>
      <c r="M64" s="21">
        <v>0</v>
      </c>
      <c r="N64" s="21">
        <v>0</v>
      </c>
      <c r="O64" s="21">
        <f t="shared" si="72"/>
        <v>10187787</v>
      </c>
      <c r="P64" s="21">
        <f t="shared" si="72"/>
        <v>165684124</v>
      </c>
      <c r="Q64" s="21">
        <f>Q65</f>
        <v>420721</v>
      </c>
      <c r="R64" s="21">
        <f t="shared" si="72"/>
        <v>420721</v>
      </c>
      <c r="S64" s="21">
        <f t="shared" si="72"/>
        <v>1418330</v>
      </c>
      <c r="T64" s="21">
        <f t="shared" si="72"/>
        <v>-165239</v>
      </c>
      <c r="U64" s="21">
        <v>0</v>
      </c>
      <c r="V64" s="21">
        <f t="shared" si="72"/>
        <v>175793</v>
      </c>
      <c r="W64" s="21">
        <f t="shared" si="72"/>
        <v>-1135607</v>
      </c>
      <c r="X64" s="21">
        <f t="shared" si="72"/>
        <v>1311400</v>
      </c>
      <c r="Y64" s="21">
        <v>0</v>
      </c>
      <c r="Z64" s="21">
        <v>0</v>
      </c>
      <c r="AA64" s="21">
        <f t="shared" si="72"/>
        <v>-1135607</v>
      </c>
      <c r="AB64" s="21">
        <f t="shared" si="72"/>
        <v>596514</v>
      </c>
      <c r="AC64" s="21">
        <f t="shared" si="3"/>
        <v>154145258</v>
      </c>
      <c r="AD64" s="21">
        <f t="shared" si="22"/>
        <v>154145258</v>
      </c>
      <c r="AE64" s="21">
        <f t="shared" si="4"/>
        <v>101755414</v>
      </c>
      <c r="AF64" s="21">
        <f t="shared" si="12"/>
        <v>14694021</v>
      </c>
      <c r="AG64" s="21">
        <f t="shared" si="13"/>
        <v>0</v>
      </c>
      <c r="AH64" s="21">
        <f t="shared" si="5"/>
        <v>12135380</v>
      </c>
      <c r="AI64" s="21">
        <f t="shared" si="6"/>
        <v>7266760</v>
      </c>
      <c r="AJ64" s="21">
        <f t="shared" si="7"/>
        <v>3083200</v>
      </c>
      <c r="AK64" s="21">
        <f t="shared" si="8"/>
        <v>0</v>
      </c>
      <c r="AL64" s="21">
        <f t="shared" si="9"/>
        <v>0</v>
      </c>
      <c r="AM64" s="21">
        <f t="shared" si="10"/>
        <v>9052180</v>
      </c>
      <c r="AN64" s="21">
        <f t="shared" si="11"/>
        <v>166280638</v>
      </c>
    </row>
    <row r="65" spans="1:40" ht="18" customHeight="1" x14ac:dyDescent="0.2">
      <c r="A65" s="18" t="s">
        <v>123</v>
      </c>
      <c r="B65" s="19" t="s">
        <v>18</v>
      </c>
      <c r="C65" s="19" t="s">
        <v>18</v>
      </c>
      <c r="D65" s="20" t="s">
        <v>122</v>
      </c>
      <c r="E65" s="21">
        <f>SUM(E66:E95)</f>
        <v>153724537</v>
      </c>
      <c r="F65" s="21">
        <f t="shared" ref="F65:AB65" si="73">SUM(F66:F95)</f>
        <v>153724537</v>
      </c>
      <c r="G65" s="21">
        <f t="shared" si="73"/>
        <v>100337084</v>
      </c>
      <c r="H65" s="21">
        <f t="shared" si="73"/>
        <v>14859260</v>
      </c>
      <c r="I65" s="21">
        <f t="shared" si="73"/>
        <v>0</v>
      </c>
      <c r="J65" s="21">
        <f t="shared" si="73"/>
        <v>11959587</v>
      </c>
      <c r="K65" s="21">
        <f t="shared" si="73"/>
        <v>8402367</v>
      </c>
      <c r="L65" s="21">
        <f t="shared" si="73"/>
        <v>1771800</v>
      </c>
      <c r="M65" s="21">
        <f t="shared" si="73"/>
        <v>0</v>
      </c>
      <c r="N65" s="21">
        <f t="shared" si="73"/>
        <v>0</v>
      </c>
      <c r="O65" s="21">
        <f t="shared" si="73"/>
        <v>10187787</v>
      </c>
      <c r="P65" s="21">
        <f t="shared" si="73"/>
        <v>165684124</v>
      </c>
      <c r="Q65" s="21">
        <f t="shared" si="73"/>
        <v>420721</v>
      </c>
      <c r="R65" s="21">
        <f t="shared" si="73"/>
        <v>420721</v>
      </c>
      <c r="S65" s="21">
        <f t="shared" si="73"/>
        <v>1418330</v>
      </c>
      <c r="T65" s="21">
        <f t="shared" si="73"/>
        <v>-165239</v>
      </c>
      <c r="U65" s="21">
        <f t="shared" si="73"/>
        <v>0</v>
      </c>
      <c r="V65" s="21">
        <f t="shared" si="73"/>
        <v>175793</v>
      </c>
      <c r="W65" s="21">
        <f t="shared" si="73"/>
        <v>-1135607</v>
      </c>
      <c r="X65" s="21">
        <f t="shared" si="73"/>
        <v>1311400</v>
      </c>
      <c r="Y65" s="21">
        <f t="shared" si="73"/>
        <v>103000</v>
      </c>
      <c r="Z65" s="21">
        <f t="shared" si="73"/>
        <v>0</v>
      </c>
      <c r="AA65" s="21">
        <f t="shared" si="73"/>
        <v>-1135607</v>
      </c>
      <c r="AB65" s="21">
        <f t="shared" si="73"/>
        <v>596514</v>
      </c>
      <c r="AC65" s="21">
        <f t="shared" si="3"/>
        <v>154145258</v>
      </c>
      <c r="AD65" s="21">
        <f t="shared" si="22"/>
        <v>154145258</v>
      </c>
      <c r="AE65" s="21">
        <f t="shared" si="4"/>
        <v>101755414</v>
      </c>
      <c r="AF65" s="21">
        <f t="shared" si="12"/>
        <v>14694021</v>
      </c>
      <c r="AG65" s="21">
        <f t="shared" si="13"/>
        <v>0</v>
      </c>
      <c r="AH65" s="21">
        <f t="shared" si="5"/>
        <v>12135380</v>
      </c>
      <c r="AI65" s="21">
        <f t="shared" si="6"/>
        <v>7266760</v>
      </c>
      <c r="AJ65" s="21">
        <f t="shared" si="7"/>
        <v>3083200</v>
      </c>
      <c r="AK65" s="21">
        <f t="shared" si="8"/>
        <v>103000</v>
      </c>
      <c r="AL65" s="21">
        <f t="shared" si="9"/>
        <v>0</v>
      </c>
      <c r="AM65" s="21">
        <f t="shared" si="10"/>
        <v>9052180</v>
      </c>
      <c r="AN65" s="21">
        <f t="shared" si="11"/>
        <v>166280638</v>
      </c>
    </row>
    <row r="66" spans="1:40" ht="31.5" customHeight="1" x14ac:dyDescent="0.2">
      <c r="A66" s="5" t="s">
        <v>124</v>
      </c>
      <c r="B66" s="6" t="s">
        <v>26</v>
      </c>
      <c r="C66" s="6" t="s">
        <v>23</v>
      </c>
      <c r="D66" s="49" t="s">
        <v>27</v>
      </c>
      <c r="E66" s="8">
        <f t="shared" ref="E66:E95" si="74">F66+I66</f>
        <v>2413700</v>
      </c>
      <c r="F66" s="9">
        <v>2413700</v>
      </c>
      <c r="G66" s="9">
        <v>1280000</v>
      </c>
      <c r="H66" s="9">
        <v>622300</v>
      </c>
      <c r="I66" s="9"/>
      <c r="J66" s="9">
        <f>L66+O66</f>
        <v>200000</v>
      </c>
      <c r="K66" s="9">
        <v>200000</v>
      </c>
      <c r="L66" s="9"/>
      <c r="M66" s="9"/>
      <c r="N66" s="9"/>
      <c r="O66" s="9">
        <f t="shared" ref="O66:O94" si="75">K66</f>
        <v>200000</v>
      </c>
      <c r="P66" s="9">
        <f t="shared" ref="P66:P95" si="76">E66+J66</f>
        <v>2613700</v>
      </c>
      <c r="Q66" s="8">
        <f t="shared" ref="Q66:Q95" si="77">R66+U66</f>
        <v>-36670</v>
      </c>
      <c r="R66" s="9">
        <v>-36670</v>
      </c>
      <c r="S66" s="9"/>
      <c r="T66" s="9">
        <v>-33070</v>
      </c>
      <c r="U66" s="9"/>
      <c r="V66" s="9">
        <f>X66+AA66</f>
        <v>-150000</v>
      </c>
      <c r="W66" s="9">
        <v>-150000</v>
      </c>
      <c r="X66" s="9"/>
      <c r="Y66" s="9"/>
      <c r="Z66" s="9"/>
      <c r="AA66" s="9">
        <f t="shared" ref="AA66:AA94" si="78">W66</f>
        <v>-150000</v>
      </c>
      <c r="AB66" s="9">
        <f t="shared" ref="AB66:AB95" si="79">Q66+V66</f>
        <v>-186670</v>
      </c>
      <c r="AC66" s="8">
        <f t="shared" si="3"/>
        <v>2377030</v>
      </c>
      <c r="AD66" s="8">
        <f t="shared" si="22"/>
        <v>2377030</v>
      </c>
      <c r="AE66" s="8">
        <f t="shared" si="4"/>
        <v>1280000</v>
      </c>
      <c r="AF66" s="8">
        <f t="shared" si="12"/>
        <v>589230</v>
      </c>
      <c r="AG66" s="8">
        <f t="shared" si="13"/>
        <v>0</v>
      </c>
      <c r="AH66" s="8">
        <f t="shared" si="5"/>
        <v>50000</v>
      </c>
      <c r="AI66" s="8">
        <f t="shared" si="6"/>
        <v>50000</v>
      </c>
      <c r="AJ66" s="8">
        <f t="shared" si="7"/>
        <v>0</v>
      </c>
      <c r="AK66" s="8">
        <f t="shared" si="8"/>
        <v>0</v>
      </c>
      <c r="AL66" s="8">
        <f t="shared" si="9"/>
        <v>0</v>
      </c>
      <c r="AM66" s="8">
        <f t="shared" si="10"/>
        <v>50000</v>
      </c>
      <c r="AN66" s="8">
        <f t="shared" si="11"/>
        <v>2427030</v>
      </c>
    </row>
    <row r="67" spans="1:40" ht="19.5" customHeight="1" x14ac:dyDescent="0.2">
      <c r="A67" s="5" t="s">
        <v>125</v>
      </c>
      <c r="B67" s="6" t="s">
        <v>126</v>
      </c>
      <c r="C67" s="6" t="s">
        <v>127</v>
      </c>
      <c r="D67" s="7" t="s">
        <v>128</v>
      </c>
      <c r="E67" s="8">
        <f t="shared" si="74"/>
        <v>29085469</v>
      </c>
      <c r="F67" s="9">
        <v>29085469</v>
      </c>
      <c r="G67" s="9">
        <v>14850000</v>
      </c>
      <c r="H67" s="9">
        <v>4148935</v>
      </c>
      <c r="I67" s="9"/>
      <c r="J67" s="9">
        <f t="shared" ref="J67:J95" si="80">L67+O67</f>
        <v>278500</v>
      </c>
      <c r="K67" s="9">
        <v>198500</v>
      </c>
      <c r="L67" s="9">
        <v>80000</v>
      </c>
      <c r="M67" s="9"/>
      <c r="N67" s="9"/>
      <c r="O67" s="9">
        <f t="shared" si="75"/>
        <v>198500</v>
      </c>
      <c r="P67" s="9">
        <f t="shared" si="76"/>
        <v>29363969</v>
      </c>
      <c r="Q67" s="8">
        <f t="shared" si="77"/>
        <v>318654</v>
      </c>
      <c r="R67" s="9">
        <v>318654</v>
      </c>
      <c r="S67" s="9">
        <v>550000</v>
      </c>
      <c r="T67" s="9">
        <v>-60155</v>
      </c>
      <c r="U67" s="9"/>
      <c r="V67" s="9">
        <f t="shared" ref="V67:V95" si="81">X67+AA67</f>
        <v>0</v>
      </c>
      <c r="W67" s="9"/>
      <c r="X67" s="9"/>
      <c r="Y67" s="9"/>
      <c r="Z67" s="9"/>
      <c r="AA67" s="9">
        <f t="shared" si="78"/>
        <v>0</v>
      </c>
      <c r="AB67" s="9">
        <f t="shared" si="79"/>
        <v>318654</v>
      </c>
      <c r="AC67" s="8">
        <f t="shared" si="3"/>
        <v>29404123</v>
      </c>
      <c r="AD67" s="8">
        <f t="shared" si="22"/>
        <v>29404123</v>
      </c>
      <c r="AE67" s="8">
        <f t="shared" si="4"/>
        <v>15400000</v>
      </c>
      <c r="AF67" s="8">
        <f t="shared" si="12"/>
        <v>4088780</v>
      </c>
      <c r="AG67" s="8">
        <f t="shared" si="13"/>
        <v>0</v>
      </c>
      <c r="AH67" s="8">
        <f t="shared" si="5"/>
        <v>278500</v>
      </c>
      <c r="AI67" s="8">
        <f t="shared" si="6"/>
        <v>198500</v>
      </c>
      <c r="AJ67" s="8">
        <f t="shared" si="7"/>
        <v>80000</v>
      </c>
      <c r="AK67" s="8">
        <f t="shared" si="8"/>
        <v>0</v>
      </c>
      <c r="AL67" s="8">
        <f t="shared" si="9"/>
        <v>0</v>
      </c>
      <c r="AM67" s="8">
        <f t="shared" si="10"/>
        <v>198500</v>
      </c>
      <c r="AN67" s="8">
        <f t="shared" si="11"/>
        <v>29682623</v>
      </c>
    </row>
    <row r="68" spans="1:40" ht="32.25" customHeight="1" x14ac:dyDescent="0.2">
      <c r="A68" s="5" t="s">
        <v>129</v>
      </c>
      <c r="B68" s="6" t="s">
        <v>130</v>
      </c>
      <c r="C68" s="6" t="s">
        <v>131</v>
      </c>
      <c r="D68" s="7" t="s">
        <v>259</v>
      </c>
      <c r="E68" s="8">
        <f t="shared" si="74"/>
        <v>30860575</v>
      </c>
      <c r="F68" s="9">
        <v>30860575</v>
      </c>
      <c r="G68" s="9">
        <v>11750000</v>
      </c>
      <c r="H68" s="9">
        <v>9079675</v>
      </c>
      <c r="I68" s="9"/>
      <c r="J68" s="9">
        <f t="shared" si="80"/>
        <v>4262089</v>
      </c>
      <c r="K68" s="9">
        <v>4207089</v>
      </c>
      <c r="L68" s="9">
        <v>55000</v>
      </c>
      <c r="M68" s="9"/>
      <c r="N68" s="9"/>
      <c r="O68" s="9">
        <f t="shared" si="75"/>
        <v>4207089</v>
      </c>
      <c r="P68" s="9">
        <f t="shared" si="76"/>
        <v>35122664</v>
      </c>
      <c r="Q68" s="8">
        <f t="shared" si="77"/>
        <v>-778000</v>
      </c>
      <c r="R68" s="9">
        <v>-778000</v>
      </c>
      <c r="S68" s="9">
        <v>170000</v>
      </c>
      <c r="T68" s="9">
        <v>-90200</v>
      </c>
      <c r="U68" s="9"/>
      <c r="V68" s="9">
        <f t="shared" si="81"/>
        <v>814393</v>
      </c>
      <c r="W68" s="9">
        <v>814393</v>
      </c>
      <c r="X68" s="9"/>
      <c r="Y68" s="9"/>
      <c r="Z68" s="9"/>
      <c r="AA68" s="9">
        <f t="shared" si="78"/>
        <v>814393</v>
      </c>
      <c r="AB68" s="9">
        <f t="shared" si="79"/>
        <v>36393</v>
      </c>
      <c r="AC68" s="8">
        <f t="shared" si="3"/>
        <v>30082575</v>
      </c>
      <c r="AD68" s="8">
        <f t="shared" si="22"/>
        <v>30082575</v>
      </c>
      <c r="AE68" s="8">
        <f t="shared" si="4"/>
        <v>11920000</v>
      </c>
      <c r="AF68" s="8">
        <f t="shared" si="12"/>
        <v>8989475</v>
      </c>
      <c r="AG68" s="8">
        <f t="shared" si="13"/>
        <v>0</v>
      </c>
      <c r="AH68" s="8">
        <f t="shared" si="5"/>
        <v>5076482</v>
      </c>
      <c r="AI68" s="8">
        <f t="shared" si="6"/>
        <v>5021482</v>
      </c>
      <c r="AJ68" s="8">
        <f t="shared" si="7"/>
        <v>55000</v>
      </c>
      <c r="AK68" s="8">
        <f t="shared" si="8"/>
        <v>0</v>
      </c>
      <c r="AL68" s="8">
        <f t="shared" si="9"/>
        <v>0</v>
      </c>
      <c r="AM68" s="8">
        <f t="shared" si="10"/>
        <v>5021482</v>
      </c>
      <c r="AN68" s="8">
        <f t="shared" si="11"/>
        <v>35159057</v>
      </c>
    </row>
    <row r="69" spans="1:40" ht="46.15" customHeight="1" x14ac:dyDescent="0.2">
      <c r="A69" s="5" t="s">
        <v>132</v>
      </c>
      <c r="B69" s="6" t="s">
        <v>133</v>
      </c>
      <c r="C69" s="6" t="s">
        <v>127</v>
      </c>
      <c r="D69" s="7" t="s">
        <v>260</v>
      </c>
      <c r="E69" s="8">
        <f t="shared" si="74"/>
        <v>16290</v>
      </c>
      <c r="F69" s="9">
        <v>16290</v>
      </c>
      <c r="G69" s="9"/>
      <c r="H69" s="9"/>
      <c r="I69" s="9"/>
      <c r="J69" s="9">
        <f t="shared" si="80"/>
        <v>0</v>
      </c>
      <c r="K69" s="9"/>
      <c r="L69" s="9"/>
      <c r="M69" s="9"/>
      <c r="N69" s="9"/>
      <c r="O69" s="9">
        <f t="shared" si="75"/>
        <v>0</v>
      </c>
      <c r="P69" s="9">
        <f t="shared" si="76"/>
        <v>16290</v>
      </c>
      <c r="Q69" s="8">
        <f t="shared" si="77"/>
        <v>0</v>
      </c>
      <c r="R69" s="9"/>
      <c r="S69" s="9"/>
      <c r="T69" s="9"/>
      <c r="U69" s="9"/>
      <c r="V69" s="9">
        <f t="shared" si="81"/>
        <v>0</v>
      </c>
      <c r="W69" s="9"/>
      <c r="X69" s="9"/>
      <c r="Y69" s="9"/>
      <c r="Z69" s="9"/>
      <c r="AA69" s="9">
        <f t="shared" si="78"/>
        <v>0</v>
      </c>
      <c r="AB69" s="9">
        <f t="shared" si="79"/>
        <v>0</v>
      </c>
      <c r="AC69" s="8">
        <f t="shared" si="3"/>
        <v>16290</v>
      </c>
      <c r="AD69" s="8">
        <f t="shared" si="22"/>
        <v>16290</v>
      </c>
      <c r="AE69" s="8">
        <f t="shared" si="4"/>
        <v>0</v>
      </c>
      <c r="AF69" s="8">
        <f t="shared" si="12"/>
        <v>0</v>
      </c>
      <c r="AG69" s="8">
        <f t="shared" si="13"/>
        <v>0</v>
      </c>
      <c r="AH69" s="8">
        <f t="shared" si="5"/>
        <v>0</v>
      </c>
      <c r="AI69" s="8">
        <f t="shared" si="6"/>
        <v>0</v>
      </c>
      <c r="AJ69" s="8">
        <f t="shared" si="7"/>
        <v>0</v>
      </c>
      <c r="AK69" s="8">
        <f t="shared" si="8"/>
        <v>0</v>
      </c>
      <c r="AL69" s="8">
        <f t="shared" si="9"/>
        <v>0</v>
      </c>
      <c r="AM69" s="8">
        <f t="shared" si="10"/>
        <v>0</v>
      </c>
      <c r="AN69" s="8">
        <f t="shared" si="11"/>
        <v>16290</v>
      </c>
    </row>
    <row r="70" spans="1:40" ht="36" customHeight="1" x14ac:dyDescent="0.2">
      <c r="A70" s="5" t="s">
        <v>134</v>
      </c>
      <c r="B70" s="6" t="s">
        <v>135</v>
      </c>
      <c r="C70" s="6" t="s">
        <v>131</v>
      </c>
      <c r="D70" s="7" t="s">
        <v>261</v>
      </c>
      <c r="E70" s="8">
        <f t="shared" si="74"/>
        <v>68304600</v>
      </c>
      <c r="F70" s="9">
        <f>45570700+22733900</f>
        <v>68304600</v>
      </c>
      <c r="G70" s="9">
        <f>37353000+18634300</f>
        <v>55987300</v>
      </c>
      <c r="H70" s="9"/>
      <c r="I70" s="9"/>
      <c r="J70" s="9">
        <f t="shared" si="80"/>
        <v>0</v>
      </c>
      <c r="K70" s="9"/>
      <c r="L70" s="9"/>
      <c r="M70" s="9"/>
      <c r="N70" s="9"/>
      <c r="O70" s="9">
        <f t="shared" si="75"/>
        <v>0</v>
      </c>
      <c r="P70" s="9">
        <f t="shared" si="76"/>
        <v>68304600</v>
      </c>
      <c r="Q70" s="8">
        <f t="shared" si="77"/>
        <v>0</v>
      </c>
      <c r="R70" s="9"/>
      <c r="S70" s="9"/>
      <c r="T70" s="9"/>
      <c r="U70" s="9"/>
      <c r="V70" s="9">
        <f t="shared" si="81"/>
        <v>0</v>
      </c>
      <c r="W70" s="9"/>
      <c r="X70" s="9"/>
      <c r="Y70" s="9"/>
      <c r="Z70" s="9"/>
      <c r="AA70" s="9">
        <f t="shared" si="78"/>
        <v>0</v>
      </c>
      <c r="AB70" s="9">
        <f t="shared" si="79"/>
        <v>0</v>
      </c>
      <c r="AC70" s="8">
        <f t="shared" si="3"/>
        <v>68304600</v>
      </c>
      <c r="AD70" s="8">
        <f t="shared" si="22"/>
        <v>68304600</v>
      </c>
      <c r="AE70" s="8">
        <f t="shared" si="4"/>
        <v>55987300</v>
      </c>
      <c r="AF70" s="8">
        <f t="shared" si="12"/>
        <v>0</v>
      </c>
      <c r="AG70" s="8">
        <f t="shared" si="13"/>
        <v>0</v>
      </c>
      <c r="AH70" s="8">
        <f t="shared" si="5"/>
        <v>0</v>
      </c>
      <c r="AI70" s="8">
        <f t="shared" si="6"/>
        <v>0</v>
      </c>
      <c r="AJ70" s="8">
        <f t="shared" si="7"/>
        <v>0</v>
      </c>
      <c r="AK70" s="8">
        <f t="shared" si="8"/>
        <v>0</v>
      </c>
      <c r="AL70" s="8">
        <f t="shared" si="9"/>
        <v>0</v>
      </c>
      <c r="AM70" s="8">
        <f t="shared" si="10"/>
        <v>0</v>
      </c>
      <c r="AN70" s="8">
        <f t="shared" si="11"/>
        <v>68304600</v>
      </c>
    </row>
    <row r="71" spans="1:40" ht="31.9" customHeight="1" x14ac:dyDescent="0.2">
      <c r="A71" s="5" t="s">
        <v>136</v>
      </c>
      <c r="B71" s="6" t="s">
        <v>137</v>
      </c>
      <c r="C71" s="6" t="s">
        <v>138</v>
      </c>
      <c r="D71" s="7" t="s">
        <v>139</v>
      </c>
      <c r="E71" s="8">
        <f t="shared" si="74"/>
        <v>8390650</v>
      </c>
      <c r="F71" s="9">
        <v>8390650</v>
      </c>
      <c r="G71" s="9">
        <v>5900000</v>
      </c>
      <c r="H71" s="9">
        <v>476850</v>
      </c>
      <c r="I71" s="9"/>
      <c r="J71" s="9">
        <f t="shared" si="80"/>
        <v>1500000</v>
      </c>
      <c r="K71" s="9">
        <v>1500000</v>
      </c>
      <c r="L71" s="9"/>
      <c r="M71" s="9"/>
      <c r="N71" s="9"/>
      <c r="O71" s="9">
        <f t="shared" si="75"/>
        <v>1500000</v>
      </c>
      <c r="P71" s="9">
        <f t="shared" si="76"/>
        <v>9890650</v>
      </c>
      <c r="Q71" s="8">
        <f t="shared" si="77"/>
        <v>58185</v>
      </c>
      <c r="R71" s="9">
        <v>58185</v>
      </c>
      <c r="S71" s="9"/>
      <c r="T71" s="9">
        <v>58185</v>
      </c>
      <c r="U71" s="9"/>
      <c r="V71" s="9">
        <f t="shared" si="81"/>
        <v>-1500000</v>
      </c>
      <c r="W71" s="9">
        <v>-1500000</v>
      </c>
      <c r="X71" s="9"/>
      <c r="Y71" s="9"/>
      <c r="Z71" s="9"/>
      <c r="AA71" s="9">
        <f t="shared" si="78"/>
        <v>-1500000</v>
      </c>
      <c r="AB71" s="9">
        <f t="shared" si="79"/>
        <v>-1441815</v>
      </c>
      <c r="AC71" s="8">
        <f t="shared" si="3"/>
        <v>8448835</v>
      </c>
      <c r="AD71" s="8">
        <f t="shared" si="22"/>
        <v>8448835</v>
      </c>
      <c r="AE71" s="8">
        <f t="shared" si="4"/>
        <v>5900000</v>
      </c>
      <c r="AF71" s="8">
        <f t="shared" si="12"/>
        <v>535035</v>
      </c>
      <c r="AG71" s="8">
        <f t="shared" si="13"/>
        <v>0</v>
      </c>
      <c r="AH71" s="8">
        <f t="shared" si="5"/>
        <v>0</v>
      </c>
      <c r="AI71" s="8">
        <f t="shared" si="6"/>
        <v>0</v>
      </c>
      <c r="AJ71" s="8">
        <f t="shared" si="7"/>
        <v>0</v>
      </c>
      <c r="AK71" s="8">
        <f t="shared" si="8"/>
        <v>0</v>
      </c>
      <c r="AL71" s="8">
        <f t="shared" si="9"/>
        <v>0</v>
      </c>
      <c r="AM71" s="8">
        <f t="shared" si="10"/>
        <v>0</v>
      </c>
      <c r="AN71" s="8">
        <f t="shared" si="11"/>
        <v>8448835</v>
      </c>
    </row>
    <row r="72" spans="1:40" ht="26.45" customHeight="1" x14ac:dyDescent="0.2">
      <c r="A72" s="5" t="s">
        <v>140</v>
      </c>
      <c r="B72" s="6" t="s">
        <v>141</v>
      </c>
      <c r="C72" s="6" t="s">
        <v>34</v>
      </c>
      <c r="D72" s="7" t="s">
        <v>142</v>
      </c>
      <c r="E72" s="8">
        <f t="shared" si="74"/>
        <v>4851800</v>
      </c>
      <c r="F72" s="9">
        <v>4851800</v>
      </c>
      <c r="G72" s="9">
        <v>3800000</v>
      </c>
      <c r="H72" s="9">
        <v>25000</v>
      </c>
      <c r="I72" s="9"/>
      <c r="J72" s="9">
        <f t="shared" si="80"/>
        <v>0</v>
      </c>
      <c r="K72" s="9"/>
      <c r="L72" s="9"/>
      <c r="M72" s="9"/>
      <c r="N72" s="9"/>
      <c r="O72" s="9">
        <f t="shared" si="75"/>
        <v>0</v>
      </c>
      <c r="P72" s="9">
        <f t="shared" si="76"/>
        <v>4851800</v>
      </c>
      <c r="Q72" s="8">
        <f t="shared" si="77"/>
        <v>-28000</v>
      </c>
      <c r="R72" s="9">
        <v>-28000</v>
      </c>
      <c r="S72" s="9"/>
      <c r="T72" s="9">
        <v>-25000</v>
      </c>
      <c r="U72" s="9"/>
      <c r="V72" s="9">
        <f t="shared" si="81"/>
        <v>0</v>
      </c>
      <c r="W72" s="9"/>
      <c r="X72" s="9"/>
      <c r="Y72" s="9"/>
      <c r="Z72" s="9"/>
      <c r="AA72" s="9">
        <f t="shared" si="78"/>
        <v>0</v>
      </c>
      <c r="AB72" s="9">
        <f t="shared" si="79"/>
        <v>-28000</v>
      </c>
      <c r="AC72" s="8">
        <f t="shared" si="3"/>
        <v>4823800</v>
      </c>
      <c r="AD72" s="8">
        <f t="shared" si="22"/>
        <v>4823800</v>
      </c>
      <c r="AE72" s="8">
        <f t="shared" si="4"/>
        <v>3800000</v>
      </c>
      <c r="AF72" s="8">
        <f t="shared" si="12"/>
        <v>0</v>
      </c>
      <c r="AG72" s="8">
        <f t="shared" si="13"/>
        <v>0</v>
      </c>
      <c r="AH72" s="8">
        <f t="shared" si="5"/>
        <v>0</v>
      </c>
      <c r="AI72" s="8">
        <f t="shared" si="6"/>
        <v>0</v>
      </c>
      <c r="AJ72" s="8">
        <f t="shared" si="7"/>
        <v>0</v>
      </c>
      <c r="AK72" s="8">
        <f t="shared" si="8"/>
        <v>0</v>
      </c>
      <c r="AL72" s="8">
        <f t="shared" si="9"/>
        <v>0</v>
      </c>
      <c r="AM72" s="8">
        <f t="shared" si="10"/>
        <v>0</v>
      </c>
      <c r="AN72" s="8">
        <f t="shared" si="11"/>
        <v>4823800</v>
      </c>
    </row>
    <row r="73" spans="1:40" ht="33" customHeight="1" x14ac:dyDescent="0.2">
      <c r="A73" s="5" t="s">
        <v>339</v>
      </c>
      <c r="B73" s="6">
        <v>1142</v>
      </c>
      <c r="C73" s="29" t="s">
        <v>34</v>
      </c>
      <c r="D73" s="13" t="s">
        <v>35</v>
      </c>
      <c r="E73" s="8">
        <f t="shared" si="74"/>
        <v>10000</v>
      </c>
      <c r="F73" s="9">
        <v>10000</v>
      </c>
      <c r="G73" s="9"/>
      <c r="H73" s="9"/>
      <c r="I73" s="9"/>
      <c r="J73" s="9">
        <f t="shared" si="80"/>
        <v>0</v>
      </c>
      <c r="K73" s="9"/>
      <c r="L73" s="9"/>
      <c r="M73" s="9"/>
      <c r="N73" s="9"/>
      <c r="O73" s="9">
        <f t="shared" si="75"/>
        <v>0</v>
      </c>
      <c r="P73" s="9">
        <f t="shared" si="76"/>
        <v>10000</v>
      </c>
      <c r="Q73" s="8">
        <f t="shared" si="77"/>
        <v>-1500</v>
      </c>
      <c r="R73" s="9">
        <v>-1500</v>
      </c>
      <c r="S73" s="9"/>
      <c r="T73" s="9"/>
      <c r="U73" s="9"/>
      <c r="V73" s="9">
        <f t="shared" si="81"/>
        <v>0</v>
      </c>
      <c r="W73" s="9"/>
      <c r="X73" s="9"/>
      <c r="Y73" s="9"/>
      <c r="Z73" s="9"/>
      <c r="AA73" s="9">
        <f>W73</f>
        <v>0</v>
      </c>
      <c r="AB73" s="9">
        <f>Q73+V73</f>
        <v>-1500</v>
      </c>
      <c r="AC73" s="8">
        <f t="shared" ref="AC73:AN73" si="82">E73+Q73</f>
        <v>8500</v>
      </c>
      <c r="AD73" s="8">
        <f t="shared" si="82"/>
        <v>8500</v>
      </c>
      <c r="AE73" s="8">
        <f t="shared" si="82"/>
        <v>0</v>
      </c>
      <c r="AF73" s="8">
        <f t="shared" si="82"/>
        <v>0</v>
      </c>
      <c r="AG73" s="8">
        <f t="shared" si="82"/>
        <v>0</v>
      </c>
      <c r="AH73" s="8">
        <f t="shared" si="82"/>
        <v>0</v>
      </c>
      <c r="AI73" s="8">
        <f t="shared" si="82"/>
        <v>0</v>
      </c>
      <c r="AJ73" s="8">
        <f t="shared" si="82"/>
        <v>0</v>
      </c>
      <c r="AK73" s="8">
        <f t="shared" si="82"/>
        <v>0</v>
      </c>
      <c r="AL73" s="8">
        <f t="shared" si="82"/>
        <v>0</v>
      </c>
      <c r="AM73" s="8">
        <f t="shared" si="82"/>
        <v>0</v>
      </c>
      <c r="AN73" s="8">
        <f t="shared" si="82"/>
        <v>8500</v>
      </c>
    </row>
    <row r="74" spans="1:40" ht="36.75" customHeight="1" x14ac:dyDescent="0.2">
      <c r="A74" s="5" t="s">
        <v>143</v>
      </c>
      <c r="B74" s="6" t="s">
        <v>144</v>
      </c>
      <c r="C74" s="6" t="s">
        <v>34</v>
      </c>
      <c r="D74" s="7" t="s">
        <v>145</v>
      </c>
      <c r="E74" s="8">
        <f t="shared" si="74"/>
        <v>434000</v>
      </c>
      <c r="F74" s="9">
        <v>434000</v>
      </c>
      <c r="G74" s="9">
        <v>220000</v>
      </c>
      <c r="H74" s="9">
        <v>133000</v>
      </c>
      <c r="I74" s="9"/>
      <c r="J74" s="9">
        <f t="shared" si="80"/>
        <v>0</v>
      </c>
      <c r="K74" s="9"/>
      <c r="L74" s="9"/>
      <c r="M74" s="9"/>
      <c r="N74" s="9"/>
      <c r="O74" s="9">
        <f t="shared" si="75"/>
        <v>0</v>
      </c>
      <c r="P74" s="9">
        <f t="shared" si="76"/>
        <v>434000</v>
      </c>
      <c r="Q74" s="8">
        <f t="shared" si="77"/>
        <v>-4000</v>
      </c>
      <c r="R74" s="9">
        <v>-4000</v>
      </c>
      <c r="S74" s="9"/>
      <c r="T74" s="9">
        <v>-4000</v>
      </c>
      <c r="U74" s="9"/>
      <c r="V74" s="9">
        <f t="shared" si="81"/>
        <v>0</v>
      </c>
      <c r="W74" s="9"/>
      <c r="X74" s="9"/>
      <c r="Y74" s="9"/>
      <c r="Z74" s="9"/>
      <c r="AA74" s="9">
        <f t="shared" si="78"/>
        <v>0</v>
      </c>
      <c r="AB74" s="9">
        <f t="shared" si="79"/>
        <v>-4000</v>
      </c>
      <c r="AC74" s="8">
        <f t="shared" si="3"/>
        <v>430000</v>
      </c>
      <c r="AD74" s="8">
        <f t="shared" si="22"/>
        <v>430000</v>
      </c>
      <c r="AE74" s="8">
        <f t="shared" si="4"/>
        <v>220000</v>
      </c>
      <c r="AF74" s="8">
        <f t="shared" si="12"/>
        <v>129000</v>
      </c>
      <c r="AG74" s="8">
        <f t="shared" si="13"/>
        <v>0</v>
      </c>
      <c r="AH74" s="8">
        <f t="shared" si="5"/>
        <v>0</v>
      </c>
      <c r="AI74" s="8">
        <f t="shared" si="6"/>
        <v>0</v>
      </c>
      <c r="AJ74" s="8">
        <f t="shared" si="7"/>
        <v>0</v>
      </c>
      <c r="AK74" s="8">
        <f t="shared" si="8"/>
        <v>0</v>
      </c>
      <c r="AL74" s="8">
        <f t="shared" si="9"/>
        <v>0</v>
      </c>
      <c r="AM74" s="8">
        <f t="shared" si="10"/>
        <v>0</v>
      </c>
      <c r="AN74" s="8">
        <f t="shared" si="11"/>
        <v>430000</v>
      </c>
    </row>
    <row r="75" spans="1:40" ht="33" customHeight="1" x14ac:dyDescent="0.2">
      <c r="A75" s="5" t="s">
        <v>146</v>
      </c>
      <c r="B75" s="6" t="s">
        <v>147</v>
      </c>
      <c r="C75" s="6" t="s">
        <v>34</v>
      </c>
      <c r="D75" s="7" t="s">
        <v>148</v>
      </c>
      <c r="E75" s="8">
        <f t="shared" si="74"/>
        <v>1434957</v>
      </c>
      <c r="F75" s="9">
        <v>1434957</v>
      </c>
      <c r="G75" s="9">
        <v>1176194</v>
      </c>
      <c r="H75" s="9"/>
      <c r="I75" s="9"/>
      <c r="J75" s="9">
        <f t="shared" si="80"/>
        <v>0</v>
      </c>
      <c r="K75" s="9"/>
      <c r="L75" s="9"/>
      <c r="M75" s="9"/>
      <c r="N75" s="9"/>
      <c r="O75" s="9">
        <f t="shared" si="75"/>
        <v>0</v>
      </c>
      <c r="P75" s="9">
        <f t="shared" si="76"/>
        <v>1434957</v>
      </c>
      <c r="Q75" s="8">
        <f t="shared" si="77"/>
        <v>715857</v>
      </c>
      <c r="R75" s="9">
        <v>715857</v>
      </c>
      <c r="S75" s="9">
        <v>586770</v>
      </c>
      <c r="T75" s="9"/>
      <c r="U75" s="9"/>
      <c r="V75" s="9">
        <f t="shared" si="81"/>
        <v>0</v>
      </c>
      <c r="W75" s="9"/>
      <c r="X75" s="9"/>
      <c r="Y75" s="9"/>
      <c r="Z75" s="9"/>
      <c r="AA75" s="9">
        <f t="shared" si="78"/>
        <v>0</v>
      </c>
      <c r="AB75" s="9">
        <f t="shared" si="79"/>
        <v>715857</v>
      </c>
      <c r="AC75" s="8">
        <f t="shared" si="3"/>
        <v>2150814</v>
      </c>
      <c r="AD75" s="8">
        <f t="shared" si="22"/>
        <v>2150814</v>
      </c>
      <c r="AE75" s="8">
        <f t="shared" si="4"/>
        <v>1762964</v>
      </c>
      <c r="AF75" s="8">
        <f t="shared" si="12"/>
        <v>0</v>
      </c>
      <c r="AG75" s="8">
        <f t="shared" si="13"/>
        <v>0</v>
      </c>
      <c r="AH75" s="8">
        <f t="shared" si="5"/>
        <v>0</v>
      </c>
      <c r="AI75" s="8">
        <f t="shared" si="6"/>
        <v>0</v>
      </c>
      <c r="AJ75" s="8">
        <f t="shared" si="7"/>
        <v>0</v>
      </c>
      <c r="AK75" s="8">
        <f t="shared" si="8"/>
        <v>0</v>
      </c>
      <c r="AL75" s="8">
        <f t="shared" si="9"/>
        <v>0</v>
      </c>
      <c r="AM75" s="8">
        <f t="shared" si="10"/>
        <v>0</v>
      </c>
      <c r="AN75" s="8">
        <f t="shared" si="11"/>
        <v>2150814</v>
      </c>
    </row>
    <row r="76" spans="1:40" ht="61.5" customHeight="1" x14ac:dyDescent="0.2">
      <c r="A76" s="28" t="s">
        <v>322</v>
      </c>
      <c r="B76" s="29" t="s">
        <v>323</v>
      </c>
      <c r="C76" s="29" t="s">
        <v>34</v>
      </c>
      <c r="D76" s="49" t="s">
        <v>329</v>
      </c>
      <c r="E76" s="8">
        <f t="shared" si="74"/>
        <v>0</v>
      </c>
      <c r="F76" s="9"/>
      <c r="G76" s="9"/>
      <c r="H76" s="9"/>
      <c r="I76" s="9"/>
      <c r="J76" s="9">
        <f t="shared" si="80"/>
        <v>159678</v>
      </c>
      <c r="K76" s="9">
        <v>159678</v>
      </c>
      <c r="L76" s="9"/>
      <c r="M76" s="9"/>
      <c r="N76" s="9"/>
      <c r="O76" s="9">
        <f t="shared" ref="O76:O77" si="83">K76</f>
        <v>159678</v>
      </c>
      <c r="P76" s="9">
        <f t="shared" ref="P76:P77" si="84">E76+J76</f>
        <v>159678</v>
      </c>
      <c r="Q76" s="8">
        <f t="shared" si="77"/>
        <v>0</v>
      </c>
      <c r="R76" s="9"/>
      <c r="S76" s="9"/>
      <c r="T76" s="9"/>
      <c r="U76" s="9"/>
      <c r="V76" s="9">
        <f t="shared" si="81"/>
        <v>0</v>
      </c>
      <c r="W76" s="9"/>
      <c r="X76" s="9"/>
      <c r="Y76" s="9"/>
      <c r="Z76" s="9"/>
      <c r="AA76" s="9">
        <f t="shared" ref="AA76:AA77" si="85">W76</f>
        <v>0</v>
      </c>
      <c r="AB76" s="9">
        <f t="shared" ref="AB76:AB77" si="86">Q76+V76</f>
        <v>0</v>
      </c>
      <c r="AC76" s="8">
        <f t="shared" ref="AC76:AC77" si="87">E76+Q76</f>
        <v>0</v>
      </c>
      <c r="AD76" s="8">
        <f t="shared" ref="AD76:AD77" si="88">F76+R76</f>
        <v>0</v>
      </c>
      <c r="AE76" s="8">
        <f t="shared" ref="AE76:AE77" si="89">G76+S76</f>
        <v>0</v>
      </c>
      <c r="AF76" s="8">
        <f t="shared" ref="AF76:AF77" si="90">H76+T76</f>
        <v>0</v>
      </c>
      <c r="AG76" s="8">
        <f t="shared" ref="AG76:AG77" si="91">I76+U76</f>
        <v>0</v>
      </c>
      <c r="AH76" s="8">
        <f t="shared" ref="AH76:AH77" si="92">J76+V76</f>
        <v>159678</v>
      </c>
      <c r="AI76" s="8">
        <f t="shared" ref="AI76:AI77" si="93">K76+W76</f>
        <v>159678</v>
      </c>
      <c r="AJ76" s="8">
        <f t="shared" ref="AJ76:AJ77" si="94">L76+X76</f>
        <v>0</v>
      </c>
      <c r="AK76" s="8">
        <f t="shared" ref="AK76:AK77" si="95">M76+Y76</f>
        <v>0</v>
      </c>
      <c r="AL76" s="8">
        <f t="shared" ref="AL76:AL77" si="96">N76+Z76</f>
        <v>0</v>
      </c>
      <c r="AM76" s="8">
        <f t="shared" ref="AM76:AM77" si="97">O76+AA76</f>
        <v>159678</v>
      </c>
      <c r="AN76" s="8">
        <f t="shared" ref="AN76:AN77" si="98">P76+AB76</f>
        <v>159678</v>
      </c>
    </row>
    <row r="77" spans="1:40" ht="54.75" customHeight="1" x14ac:dyDescent="0.2">
      <c r="A77" s="28" t="s">
        <v>325</v>
      </c>
      <c r="B77" s="29" t="s">
        <v>326</v>
      </c>
      <c r="C77" s="29" t="s">
        <v>34</v>
      </c>
      <c r="D77" s="49" t="s">
        <v>324</v>
      </c>
      <c r="E77" s="8">
        <f t="shared" si="74"/>
        <v>0</v>
      </c>
      <c r="F77" s="9"/>
      <c r="G77" s="9"/>
      <c r="H77" s="9"/>
      <c r="I77" s="9"/>
      <c r="J77" s="9">
        <f t="shared" si="80"/>
        <v>1437100</v>
      </c>
      <c r="K77" s="9">
        <v>1437100</v>
      </c>
      <c r="L77" s="9"/>
      <c r="M77" s="9"/>
      <c r="N77" s="9"/>
      <c r="O77" s="9">
        <f t="shared" si="83"/>
        <v>1437100</v>
      </c>
      <c r="P77" s="9">
        <f t="shared" si="84"/>
        <v>1437100</v>
      </c>
      <c r="Q77" s="8">
        <f t="shared" si="77"/>
        <v>0</v>
      </c>
      <c r="R77" s="9"/>
      <c r="S77" s="9"/>
      <c r="T77" s="9"/>
      <c r="U77" s="9"/>
      <c r="V77" s="9">
        <f t="shared" si="81"/>
        <v>0</v>
      </c>
      <c r="W77" s="9"/>
      <c r="X77" s="9"/>
      <c r="Y77" s="9"/>
      <c r="Z77" s="9"/>
      <c r="AA77" s="9">
        <f t="shared" si="85"/>
        <v>0</v>
      </c>
      <c r="AB77" s="9">
        <f t="shared" si="86"/>
        <v>0</v>
      </c>
      <c r="AC77" s="8">
        <f t="shared" si="87"/>
        <v>0</v>
      </c>
      <c r="AD77" s="8">
        <f t="shared" si="88"/>
        <v>0</v>
      </c>
      <c r="AE77" s="8">
        <f t="shared" si="89"/>
        <v>0</v>
      </c>
      <c r="AF77" s="8">
        <f t="shared" si="90"/>
        <v>0</v>
      </c>
      <c r="AG77" s="8">
        <f t="shared" si="91"/>
        <v>0</v>
      </c>
      <c r="AH77" s="8">
        <f t="shared" si="92"/>
        <v>1437100</v>
      </c>
      <c r="AI77" s="8">
        <f t="shared" si="93"/>
        <v>1437100</v>
      </c>
      <c r="AJ77" s="8">
        <f t="shared" si="94"/>
        <v>0</v>
      </c>
      <c r="AK77" s="8">
        <f t="shared" si="95"/>
        <v>0</v>
      </c>
      <c r="AL77" s="8">
        <f t="shared" si="96"/>
        <v>0</v>
      </c>
      <c r="AM77" s="8">
        <f t="shared" si="97"/>
        <v>1437100</v>
      </c>
      <c r="AN77" s="8">
        <f t="shared" si="98"/>
        <v>1437100</v>
      </c>
    </row>
    <row r="78" spans="1:40" ht="34.15" customHeight="1" x14ac:dyDescent="0.2">
      <c r="A78" s="5" t="s">
        <v>149</v>
      </c>
      <c r="B78" s="6" t="s">
        <v>150</v>
      </c>
      <c r="C78" s="6" t="s">
        <v>34</v>
      </c>
      <c r="D78" s="7" t="s">
        <v>151</v>
      </c>
      <c r="E78" s="8">
        <f t="shared" si="74"/>
        <v>352000</v>
      </c>
      <c r="F78" s="9">
        <v>352000</v>
      </c>
      <c r="G78" s="9">
        <v>282200</v>
      </c>
      <c r="H78" s="9"/>
      <c r="I78" s="9"/>
      <c r="J78" s="9">
        <f t="shared" si="80"/>
        <v>0</v>
      </c>
      <c r="K78" s="9"/>
      <c r="L78" s="9"/>
      <c r="M78" s="9"/>
      <c r="N78" s="9"/>
      <c r="O78" s="9">
        <f t="shared" si="75"/>
        <v>0</v>
      </c>
      <c r="P78" s="9">
        <f t="shared" si="76"/>
        <v>352000</v>
      </c>
      <c r="Q78" s="8">
        <f t="shared" si="77"/>
        <v>0</v>
      </c>
      <c r="R78" s="9"/>
      <c r="S78" s="9"/>
      <c r="T78" s="9"/>
      <c r="U78" s="9"/>
      <c r="V78" s="9">
        <f t="shared" si="81"/>
        <v>0</v>
      </c>
      <c r="W78" s="9"/>
      <c r="X78" s="9"/>
      <c r="Y78" s="9"/>
      <c r="Z78" s="9"/>
      <c r="AA78" s="9">
        <f t="shared" si="78"/>
        <v>0</v>
      </c>
      <c r="AB78" s="9">
        <f t="shared" si="79"/>
        <v>0</v>
      </c>
      <c r="AC78" s="8">
        <f t="shared" si="3"/>
        <v>352000</v>
      </c>
      <c r="AD78" s="8">
        <f t="shared" si="22"/>
        <v>352000</v>
      </c>
      <c r="AE78" s="8">
        <f t="shared" si="4"/>
        <v>282200</v>
      </c>
      <c r="AF78" s="8">
        <f t="shared" si="12"/>
        <v>0</v>
      </c>
      <c r="AG78" s="8">
        <f t="shared" si="13"/>
        <v>0</v>
      </c>
      <c r="AH78" s="8">
        <f t="shared" si="5"/>
        <v>0</v>
      </c>
      <c r="AI78" s="8">
        <f t="shared" si="6"/>
        <v>0</v>
      </c>
      <c r="AJ78" s="8">
        <f t="shared" si="7"/>
        <v>0</v>
      </c>
      <c r="AK78" s="8">
        <f t="shared" si="8"/>
        <v>0</v>
      </c>
      <c r="AL78" s="8">
        <f t="shared" si="9"/>
        <v>0</v>
      </c>
      <c r="AM78" s="8">
        <f t="shared" si="10"/>
        <v>0</v>
      </c>
      <c r="AN78" s="8">
        <f t="shared" si="11"/>
        <v>352000</v>
      </c>
    </row>
    <row r="79" spans="1:40" ht="54" hidden="1" customHeight="1" x14ac:dyDescent="0.2">
      <c r="A79" s="28" t="s">
        <v>286</v>
      </c>
      <c r="B79" s="6">
        <v>1181</v>
      </c>
      <c r="C79" s="6" t="s">
        <v>34</v>
      </c>
      <c r="D79" s="37" t="s">
        <v>285</v>
      </c>
      <c r="E79" s="8">
        <f t="shared" si="74"/>
        <v>0</v>
      </c>
      <c r="F79" s="9"/>
      <c r="G79" s="9"/>
      <c r="H79" s="9"/>
      <c r="I79" s="9"/>
      <c r="J79" s="9">
        <f t="shared" si="80"/>
        <v>0</v>
      </c>
      <c r="K79" s="9"/>
      <c r="L79" s="9"/>
      <c r="M79" s="9"/>
      <c r="N79" s="9"/>
      <c r="O79" s="9">
        <f t="shared" si="75"/>
        <v>0</v>
      </c>
      <c r="P79" s="9">
        <f t="shared" si="76"/>
        <v>0</v>
      </c>
      <c r="Q79" s="8">
        <f t="shared" si="77"/>
        <v>0</v>
      </c>
      <c r="R79" s="9"/>
      <c r="S79" s="9"/>
      <c r="T79" s="9"/>
      <c r="U79" s="9"/>
      <c r="V79" s="9">
        <f t="shared" si="81"/>
        <v>0</v>
      </c>
      <c r="W79" s="9"/>
      <c r="X79" s="9"/>
      <c r="Y79" s="9"/>
      <c r="Z79" s="9"/>
      <c r="AA79" s="9">
        <f t="shared" si="78"/>
        <v>0</v>
      </c>
      <c r="AB79" s="9">
        <f t="shared" ref="AB79:AB80" si="99">Q79+V79</f>
        <v>0</v>
      </c>
      <c r="AC79" s="8">
        <f t="shared" ref="AC79:AC80" si="100">E79+Q79</f>
        <v>0</v>
      </c>
      <c r="AD79" s="8">
        <f t="shared" ref="AD79:AD80" si="101">F79+R79</f>
        <v>0</v>
      </c>
      <c r="AE79" s="8">
        <f t="shared" ref="AE79:AE80" si="102">G79+S79</f>
        <v>0</v>
      </c>
      <c r="AF79" s="8">
        <f t="shared" ref="AF79:AF80" si="103">H79+T79</f>
        <v>0</v>
      </c>
      <c r="AG79" s="8">
        <f t="shared" ref="AG79:AG80" si="104">I79+U79</f>
        <v>0</v>
      </c>
      <c r="AH79" s="8">
        <f t="shared" ref="AH79:AH80" si="105">J79+V79</f>
        <v>0</v>
      </c>
      <c r="AI79" s="8">
        <f t="shared" ref="AI79:AI80" si="106">K79+W79</f>
        <v>0</v>
      </c>
      <c r="AJ79" s="8">
        <f t="shared" ref="AJ79:AJ80" si="107">L79+X79</f>
        <v>0</v>
      </c>
      <c r="AK79" s="8">
        <f t="shared" ref="AK79:AK80" si="108">M79+Y79</f>
        <v>0</v>
      </c>
      <c r="AL79" s="8">
        <f t="shared" ref="AL79:AL80" si="109">N79+Z79</f>
        <v>0</v>
      </c>
      <c r="AM79" s="8">
        <f t="shared" ref="AM79:AM80" si="110">O79+AA79</f>
        <v>0</v>
      </c>
      <c r="AN79" s="8">
        <f t="shared" ref="AN79:AN80" si="111">P79+AB79</f>
        <v>0</v>
      </c>
    </row>
    <row r="80" spans="1:40" ht="42" hidden="1" customHeight="1" x14ac:dyDescent="0.2">
      <c r="A80" s="28" t="s">
        <v>287</v>
      </c>
      <c r="B80" s="6">
        <v>1182</v>
      </c>
      <c r="C80" s="6" t="s">
        <v>34</v>
      </c>
      <c r="D80" s="4" t="s">
        <v>288</v>
      </c>
      <c r="E80" s="8">
        <f t="shared" si="74"/>
        <v>0</v>
      </c>
      <c r="F80" s="9"/>
      <c r="G80" s="9"/>
      <c r="H80" s="9"/>
      <c r="I80" s="9"/>
      <c r="J80" s="9">
        <f t="shared" si="80"/>
        <v>0</v>
      </c>
      <c r="K80" s="9"/>
      <c r="L80" s="9"/>
      <c r="M80" s="9"/>
      <c r="N80" s="9"/>
      <c r="O80" s="9">
        <f t="shared" si="75"/>
        <v>0</v>
      </c>
      <c r="P80" s="9">
        <f t="shared" si="76"/>
        <v>0</v>
      </c>
      <c r="Q80" s="8">
        <f t="shared" si="77"/>
        <v>0</v>
      </c>
      <c r="R80" s="9"/>
      <c r="S80" s="9"/>
      <c r="T80" s="9"/>
      <c r="U80" s="9"/>
      <c r="V80" s="9">
        <f t="shared" si="81"/>
        <v>0</v>
      </c>
      <c r="W80" s="9"/>
      <c r="X80" s="9"/>
      <c r="Y80" s="9"/>
      <c r="Z80" s="9"/>
      <c r="AA80" s="9">
        <f t="shared" si="78"/>
        <v>0</v>
      </c>
      <c r="AB80" s="9">
        <f t="shared" si="99"/>
        <v>0</v>
      </c>
      <c r="AC80" s="8">
        <f t="shared" si="100"/>
        <v>0</v>
      </c>
      <c r="AD80" s="8">
        <f t="shared" si="101"/>
        <v>0</v>
      </c>
      <c r="AE80" s="8">
        <f t="shared" si="102"/>
        <v>0</v>
      </c>
      <c r="AF80" s="8">
        <f t="shared" si="103"/>
        <v>0</v>
      </c>
      <c r="AG80" s="8">
        <f t="shared" si="104"/>
        <v>0</v>
      </c>
      <c r="AH80" s="8">
        <f t="shared" si="105"/>
        <v>0</v>
      </c>
      <c r="AI80" s="8">
        <f t="shared" si="106"/>
        <v>0</v>
      </c>
      <c r="AJ80" s="8">
        <f t="shared" si="107"/>
        <v>0</v>
      </c>
      <c r="AK80" s="8">
        <f t="shared" si="108"/>
        <v>0</v>
      </c>
      <c r="AL80" s="8">
        <f t="shared" si="109"/>
        <v>0</v>
      </c>
      <c r="AM80" s="8">
        <f t="shared" si="110"/>
        <v>0</v>
      </c>
      <c r="AN80" s="8">
        <f t="shared" si="111"/>
        <v>0</v>
      </c>
    </row>
    <row r="81" spans="1:40" s="1" customFormat="1" ht="55.9" customHeight="1" x14ac:dyDescent="0.2">
      <c r="A81" s="28" t="s">
        <v>246</v>
      </c>
      <c r="B81" s="29" t="s">
        <v>247</v>
      </c>
      <c r="C81" s="29" t="s">
        <v>34</v>
      </c>
      <c r="D81" s="49" t="s">
        <v>305</v>
      </c>
      <c r="E81" s="8">
        <f t="shared" si="74"/>
        <v>129100</v>
      </c>
      <c r="F81" s="9">
        <v>129100</v>
      </c>
      <c r="G81" s="9">
        <v>105820</v>
      </c>
      <c r="H81" s="9"/>
      <c r="I81" s="9"/>
      <c r="J81" s="9">
        <f t="shared" si="80"/>
        <v>0</v>
      </c>
      <c r="K81" s="9"/>
      <c r="L81" s="9"/>
      <c r="M81" s="9"/>
      <c r="N81" s="9"/>
      <c r="O81" s="9">
        <f t="shared" si="75"/>
        <v>0</v>
      </c>
      <c r="P81" s="9">
        <f t="shared" si="76"/>
        <v>129100</v>
      </c>
      <c r="Q81" s="8">
        <f t="shared" si="77"/>
        <v>0</v>
      </c>
      <c r="R81" s="9"/>
      <c r="S81" s="9"/>
      <c r="T81" s="9"/>
      <c r="U81" s="9"/>
      <c r="V81" s="9">
        <f t="shared" si="81"/>
        <v>0</v>
      </c>
      <c r="W81" s="9"/>
      <c r="X81" s="9"/>
      <c r="Y81" s="9"/>
      <c r="Z81" s="9"/>
      <c r="AA81" s="9">
        <f t="shared" ref="AA81" si="112">W81</f>
        <v>0</v>
      </c>
      <c r="AB81" s="9">
        <f t="shared" ref="AB81" si="113">Q81+V81</f>
        <v>0</v>
      </c>
      <c r="AC81" s="8">
        <f t="shared" ref="AC81" si="114">E81+Q81</f>
        <v>129100</v>
      </c>
      <c r="AD81" s="8">
        <f t="shared" ref="AD81" si="115">F81+R81</f>
        <v>129100</v>
      </c>
      <c r="AE81" s="8">
        <f t="shared" ref="AE81" si="116">G81+S81</f>
        <v>105820</v>
      </c>
      <c r="AF81" s="8">
        <f t="shared" ref="AF81" si="117">H81+T81</f>
        <v>0</v>
      </c>
      <c r="AG81" s="8">
        <f t="shared" ref="AG81" si="118">I81+U81</f>
        <v>0</v>
      </c>
      <c r="AH81" s="8">
        <f t="shared" ref="AH81" si="119">J81+V81</f>
        <v>0</v>
      </c>
      <c r="AI81" s="8">
        <f t="shared" ref="AI81" si="120">K81+W81</f>
        <v>0</v>
      </c>
      <c r="AJ81" s="8">
        <f t="shared" ref="AJ81" si="121">L81+X81</f>
        <v>0</v>
      </c>
      <c r="AK81" s="8">
        <f t="shared" ref="AK81" si="122">M81+Y81</f>
        <v>0</v>
      </c>
      <c r="AL81" s="8">
        <f t="shared" ref="AL81" si="123">N81+Z81</f>
        <v>0</v>
      </c>
      <c r="AM81" s="8">
        <f t="shared" ref="AM81" si="124">O81+AA81</f>
        <v>0</v>
      </c>
      <c r="AN81" s="8">
        <f t="shared" ref="AN81" si="125">P81+AB81</f>
        <v>129100</v>
      </c>
    </row>
    <row r="82" spans="1:40" ht="46.15" hidden="1" customHeight="1" x14ac:dyDescent="0.2">
      <c r="A82" s="28" t="s">
        <v>248</v>
      </c>
      <c r="B82" s="29" t="s">
        <v>249</v>
      </c>
      <c r="C82" s="29" t="s">
        <v>34</v>
      </c>
      <c r="D82" s="7" t="s">
        <v>250</v>
      </c>
      <c r="E82" s="8">
        <f t="shared" si="74"/>
        <v>0</v>
      </c>
      <c r="F82" s="9"/>
      <c r="G82" s="9"/>
      <c r="H82" s="9"/>
      <c r="I82" s="9"/>
      <c r="J82" s="9">
        <f t="shared" si="80"/>
        <v>0</v>
      </c>
      <c r="K82" s="9"/>
      <c r="L82" s="9"/>
      <c r="M82" s="9"/>
      <c r="N82" s="9"/>
      <c r="O82" s="9">
        <f t="shared" si="75"/>
        <v>0</v>
      </c>
      <c r="P82" s="9">
        <f t="shared" si="76"/>
        <v>0</v>
      </c>
      <c r="Q82" s="8">
        <f t="shared" si="77"/>
        <v>0</v>
      </c>
      <c r="R82" s="9"/>
      <c r="S82" s="9"/>
      <c r="T82" s="9"/>
      <c r="U82" s="9"/>
      <c r="V82" s="9">
        <f t="shared" si="81"/>
        <v>0</v>
      </c>
      <c r="W82" s="9"/>
      <c r="X82" s="9"/>
      <c r="Y82" s="9"/>
      <c r="Z82" s="9"/>
      <c r="AA82" s="9">
        <f t="shared" ref="AA82:AA85" si="126">W82</f>
        <v>0</v>
      </c>
      <c r="AB82" s="9">
        <f t="shared" ref="AB82:AB85" si="127">Q82+V82</f>
        <v>0</v>
      </c>
      <c r="AC82" s="8">
        <f t="shared" ref="AC82:AC85" si="128">E82+Q82</f>
        <v>0</v>
      </c>
      <c r="AD82" s="8">
        <f t="shared" ref="AD82:AD85" si="129">F82+R82</f>
        <v>0</v>
      </c>
      <c r="AE82" s="8">
        <f t="shared" ref="AE82:AE85" si="130">G82+S82</f>
        <v>0</v>
      </c>
      <c r="AF82" s="8">
        <f t="shared" ref="AF82:AF85" si="131">H82+T82</f>
        <v>0</v>
      </c>
      <c r="AG82" s="8">
        <f t="shared" ref="AG82:AG85" si="132">I82+U82</f>
        <v>0</v>
      </c>
      <c r="AH82" s="8">
        <f t="shared" ref="AH82:AH85" si="133">J82+V82</f>
        <v>0</v>
      </c>
      <c r="AI82" s="8">
        <f t="shared" ref="AI82:AI85" si="134">K82+W82</f>
        <v>0</v>
      </c>
      <c r="AJ82" s="8">
        <f t="shared" ref="AJ82:AJ85" si="135">L82+X82</f>
        <v>0</v>
      </c>
      <c r="AK82" s="8">
        <f t="shared" ref="AK82:AK85" si="136">M82+Y82</f>
        <v>0</v>
      </c>
      <c r="AL82" s="8">
        <f t="shared" ref="AL82:AL85" si="137">N82+Z82</f>
        <v>0</v>
      </c>
      <c r="AM82" s="8">
        <f t="shared" ref="AM82:AM85" si="138">O82+AA82</f>
        <v>0</v>
      </c>
      <c r="AN82" s="8">
        <f t="shared" ref="AN82:AN85" si="139">P82+AB82</f>
        <v>0</v>
      </c>
    </row>
    <row r="83" spans="1:40" ht="57" hidden="1" customHeight="1" x14ac:dyDescent="0.2">
      <c r="A83" s="28" t="s">
        <v>274</v>
      </c>
      <c r="B83" s="29" t="s">
        <v>275</v>
      </c>
      <c r="C83" s="29" t="s">
        <v>34</v>
      </c>
      <c r="D83" s="7" t="s">
        <v>276</v>
      </c>
      <c r="E83" s="8">
        <f t="shared" si="74"/>
        <v>0</v>
      </c>
      <c r="F83" s="9"/>
      <c r="G83" s="9"/>
      <c r="H83" s="9"/>
      <c r="I83" s="9"/>
      <c r="J83" s="9">
        <f t="shared" si="80"/>
        <v>0</v>
      </c>
      <c r="K83" s="9"/>
      <c r="L83" s="9"/>
      <c r="M83" s="9"/>
      <c r="N83" s="9"/>
      <c r="O83" s="9">
        <f t="shared" si="75"/>
        <v>0</v>
      </c>
      <c r="P83" s="9">
        <f t="shared" si="76"/>
        <v>0</v>
      </c>
      <c r="Q83" s="8">
        <f t="shared" si="77"/>
        <v>0</v>
      </c>
      <c r="R83" s="9"/>
      <c r="S83" s="9"/>
      <c r="T83" s="9"/>
      <c r="U83" s="9"/>
      <c r="V83" s="9">
        <f t="shared" si="81"/>
        <v>0</v>
      </c>
      <c r="W83" s="9"/>
      <c r="X83" s="9"/>
      <c r="Y83" s="9"/>
      <c r="Z83" s="9"/>
      <c r="AA83" s="9">
        <f t="shared" si="126"/>
        <v>0</v>
      </c>
      <c r="AB83" s="9">
        <f t="shared" si="127"/>
        <v>0</v>
      </c>
      <c r="AC83" s="8">
        <f t="shared" si="128"/>
        <v>0</v>
      </c>
      <c r="AD83" s="8">
        <f t="shared" si="129"/>
        <v>0</v>
      </c>
      <c r="AE83" s="8">
        <f t="shared" si="130"/>
        <v>0</v>
      </c>
      <c r="AF83" s="8">
        <f t="shared" si="131"/>
        <v>0</v>
      </c>
      <c r="AG83" s="8">
        <f t="shared" si="132"/>
        <v>0</v>
      </c>
      <c r="AH83" s="8">
        <f t="shared" si="133"/>
        <v>0</v>
      </c>
      <c r="AI83" s="8">
        <f t="shared" si="134"/>
        <v>0</v>
      </c>
      <c r="AJ83" s="8">
        <f t="shared" si="135"/>
        <v>0</v>
      </c>
      <c r="AK83" s="8">
        <f t="shared" si="136"/>
        <v>0</v>
      </c>
      <c r="AL83" s="8">
        <f t="shared" si="137"/>
        <v>0</v>
      </c>
      <c r="AM83" s="8">
        <f t="shared" si="138"/>
        <v>0</v>
      </c>
      <c r="AN83" s="8">
        <f t="shared" si="139"/>
        <v>0</v>
      </c>
    </row>
    <row r="84" spans="1:40" ht="50.25" hidden="1" customHeight="1" x14ac:dyDescent="0.2">
      <c r="A84" s="28" t="s">
        <v>277</v>
      </c>
      <c r="B84" s="29" t="s">
        <v>278</v>
      </c>
      <c r="C84" s="29" t="s">
        <v>34</v>
      </c>
      <c r="D84" s="7" t="s">
        <v>279</v>
      </c>
      <c r="E84" s="8">
        <f t="shared" si="74"/>
        <v>0</v>
      </c>
      <c r="F84" s="9"/>
      <c r="G84" s="9"/>
      <c r="H84" s="9"/>
      <c r="I84" s="9"/>
      <c r="J84" s="9">
        <f t="shared" si="80"/>
        <v>0</v>
      </c>
      <c r="K84" s="9"/>
      <c r="L84" s="9"/>
      <c r="M84" s="9"/>
      <c r="N84" s="9"/>
      <c r="O84" s="9">
        <f t="shared" si="75"/>
        <v>0</v>
      </c>
      <c r="P84" s="9">
        <f t="shared" si="76"/>
        <v>0</v>
      </c>
      <c r="Q84" s="8">
        <f t="shared" si="77"/>
        <v>0</v>
      </c>
      <c r="R84" s="9"/>
      <c r="S84" s="9"/>
      <c r="T84" s="9"/>
      <c r="U84" s="9"/>
      <c r="V84" s="9">
        <f t="shared" si="81"/>
        <v>0</v>
      </c>
      <c r="W84" s="9"/>
      <c r="X84" s="9"/>
      <c r="Y84" s="9"/>
      <c r="Z84" s="9"/>
      <c r="AA84" s="9">
        <f t="shared" si="126"/>
        <v>0</v>
      </c>
      <c r="AB84" s="9">
        <f t="shared" si="127"/>
        <v>0</v>
      </c>
      <c r="AC84" s="8">
        <f t="shared" si="128"/>
        <v>0</v>
      </c>
      <c r="AD84" s="8">
        <f t="shared" si="129"/>
        <v>0</v>
      </c>
      <c r="AE84" s="8">
        <f t="shared" si="130"/>
        <v>0</v>
      </c>
      <c r="AF84" s="8">
        <f t="shared" si="131"/>
        <v>0</v>
      </c>
      <c r="AG84" s="8">
        <f t="shared" si="132"/>
        <v>0</v>
      </c>
      <c r="AH84" s="8">
        <f t="shared" si="133"/>
        <v>0</v>
      </c>
      <c r="AI84" s="8">
        <f t="shared" si="134"/>
        <v>0</v>
      </c>
      <c r="AJ84" s="8">
        <f t="shared" si="135"/>
        <v>0</v>
      </c>
      <c r="AK84" s="8">
        <f t="shared" si="136"/>
        <v>0</v>
      </c>
      <c r="AL84" s="8">
        <f t="shared" si="137"/>
        <v>0</v>
      </c>
      <c r="AM84" s="8">
        <f t="shared" si="138"/>
        <v>0</v>
      </c>
      <c r="AN84" s="8">
        <f t="shared" si="139"/>
        <v>0</v>
      </c>
    </row>
    <row r="85" spans="1:40" ht="57.75" customHeight="1" x14ac:dyDescent="0.2">
      <c r="A85" s="28" t="s">
        <v>333</v>
      </c>
      <c r="B85" s="29" t="s">
        <v>334</v>
      </c>
      <c r="C85" s="29" t="s">
        <v>34</v>
      </c>
      <c r="D85" s="50" t="s">
        <v>335</v>
      </c>
      <c r="E85" s="8">
        <f t="shared" si="74"/>
        <v>0</v>
      </c>
      <c r="F85" s="9"/>
      <c r="G85" s="9"/>
      <c r="H85" s="9"/>
      <c r="I85" s="9"/>
      <c r="J85" s="9">
        <f t="shared" si="80"/>
        <v>200000</v>
      </c>
      <c r="K85" s="9">
        <v>200000</v>
      </c>
      <c r="L85" s="9"/>
      <c r="M85" s="9"/>
      <c r="N85" s="9"/>
      <c r="O85" s="9">
        <f t="shared" si="75"/>
        <v>200000</v>
      </c>
      <c r="P85" s="9">
        <f t="shared" ref="P85" si="140">E85+J85</f>
        <v>200000</v>
      </c>
      <c r="Q85" s="8">
        <f t="shared" ref="Q85" si="141">R85+U85</f>
        <v>0</v>
      </c>
      <c r="R85" s="9"/>
      <c r="S85" s="9"/>
      <c r="T85" s="9"/>
      <c r="U85" s="9"/>
      <c r="V85" s="9">
        <f t="shared" si="81"/>
        <v>0</v>
      </c>
      <c r="W85" s="9"/>
      <c r="X85" s="9"/>
      <c r="Y85" s="9"/>
      <c r="Z85" s="9"/>
      <c r="AA85" s="9">
        <f t="shared" si="126"/>
        <v>0</v>
      </c>
      <c r="AB85" s="9">
        <f t="shared" si="127"/>
        <v>0</v>
      </c>
      <c r="AC85" s="8">
        <f t="shared" si="128"/>
        <v>0</v>
      </c>
      <c r="AD85" s="8">
        <f t="shared" si="129"/>
        <v>0</v>
      </c>
      <c r="AE85" s="8">
        <f t="shared" si="130"/>
        <v>0</v>
      </c>
      <c r="AF85" s="8">
        <f t="shared" si="131"/>
        <v>0</v>
      </c>
      <c r="AG85" s="8">
        <f t="shared" si="132"/>
        <v>0</v>
      </c>
      <c r="AH85" s="8">
        <f t="shared" si="133"/>
        <v>200000</v>
      </c>
      <c r="AI85" s="8">
        <f t="shared" si="134"/>
        <v>200000</v>
      </c>
      <c r="AJ85" s="8">
        <f t="shared" si="135"/>
        <v>0</v>
      </c>
      <c r="AK85" s="8">
        <f t="shared" si="136"/>
        <v>0</v>
      </c>
      <c r="AL85" s="8">
        <f t="shared" si="137"/>
        <v>0</v>
      </c>
      <c r="AM85" s="8">
        <f t="shared" si="138"/>
        <v>200000</v>
      </c>
      <c r="AN85" s="8">
        <f t="shared" si="139"/>
        <v>200000</v>
      </c>
    </row>
    <row r="86" spans="1:40" ht="52.5" customHeight="1" x14ac:dyDescent="0.2">
      <c r="A86" s="28" t="s">
        <v>342</v>
      </c>
      <c r="B86" s="29" t="s">
        <v>343</v>
      </c>
      <c r="C86" s="6" t="s">
        <v>34</v>
      </c>
      <c r="D86" s="22" t="s">
        <v>344</v>
      </c>
      <c r="E86" s="8">
        <f t="shared" si="74"/>
        <v>0</v>
      </c>
      <c r="F86" s="9"/>
      <c r="G86" s="9"/>
      <c r="H86" s="9"/>
      <c r="I86" s="9"/>
      <c r="J86" s="9">
        <f t="shared" si="80"/>
        <v>1785420</v>
      </c>
      <c r="K86" s="9"/>
      <c r="L86" s="9"/>
      <c r="M86" s="9"/>
      <c r="N86" s="9"/>
      <c r="O86" s="9">
        <v>1785420</v>
      </c>
      <c r="P86" s="9">
        <f t="shared" ref="P86:P88" si="142">E86+J86</f>
        <v>1785420</v>
      </c>
      <c r="Q86" s="8">
        <f t="shared" ref="Q86:Q88" si="143">R86+U86</f>
        <v>0</v>
      </c>
      <c r="R86" s="9"/>
      <c r="S86" s="9"/>
      <c r="T86" s="9"/>
      <c r="U86" s="9"/>
      <c r="V86" s="9">
        <f t="shared" si="81"/>
        <v>0</v>
      </c>
      <c r="W86" s="9"/>
      <c r="X86" s="9"/>
      <c r="Y86" s="9"/>
      <c r="Z86" s="9"/>
      <c r="AA86" s="9"/>
      <c r="AB86" s="9">
        <f t="shared" ref="AB86:AB88" si="144">Q86+V86</f>
        <v>0</v>
      </c>
      <c r="AC86" s="8">
        <f t="shared" ref="AC86:AC88" si="145">E86+Q86</f>
        <v>0</v>
      </c>
      <c r="AD86" s="8">
        <f t="shared" ref="AD86:AD88" si="146">F86+R86</f>
        <v>0</v>
      </c>
      <c r="AE86" s="8">
        <f t="shared" ref="AE86:AE88" si="147">G86+S86</f>
        <v>0</v>
      </c>
      <c r="AF86" s="8">
        <f t="shared" ref="AF86:AF88" si="148">H86+T86</f>
        <v>0</v>
      </c>
      <c r="AG86" s="8">
        <f t="shared" ref="AG86:AG88" si="149">I86+U86</f>
        <v>0</v>
      </c>
      <c r="AH86" s="8">
        <f t="shared" ref="AH86:AH88" si="150">J86+V86</f>
        <v>1785420</v>
      </c>
      <c r="AI86" s="8">
        <f t="shared" ref="AI86:AI88" si="151">K86+W86</f>
        <v>0</v>
      </c>
      <c r="AJ86" s="8">
        <f t="shared" ref="AJ86:AJ88" si="152">L86+X86</f>
        <v>0</v>
      </c>
      <c r="AK86" s="8">
        <f t="shared" ref="AK86:AK88" si="153">M86+Y86</f>
        <v>0</v>
      </c>
      <c r="AL86" s="8">
        <f t="shared" ref="AL86:AL88" si="154">N86+Z86</f>
        <v>0</v>
      </c>
      <c r="AM86" s="8">
        <f t="shared" ref="AM86:AM88" si="155">O86+AA86</f>
        <v>1785420</v>
      </c>
      <c r="AN86" s="8">
        <f t="shared" ref="AN86:AN88" si="156">P86+AB86</f>
        <v>1785420</v>
      </c>
    </row>
    <row r="87" spans="1:40" ht="52.5" customHeight="1" x14ac:dyDescent="0.2">
      <c r="A87" s="28" t="s">
        <v>346</v>
      </c>
      <c r="B87" s="29" t="s">
        <v>347</v>
      </c>
      <c r="C87" s="46" t="s">
        <v>34</v>
      </c>
      <c r="D87" s="22" t="s">
        <v>348</v>
      </c>
      <c r="E87" s="8">
        <f t="shared" si="74"/>
        <v>0</v>
      </c>
      <c r="F87" s="9"/>
      <c r="G87" s="9"/>
      <c r="H87" s="9"/>
      <c r="I87" s="9"/>
      <c r="J87" s="9">
        <f t="shared" si="80"/>
        <v>0</v>
      </c>
      <c r="K87" s="9"/>
      <c r="L87" s="9"/>
      <c r="M87" s="9"/>
      <c r="N87" s="9"/>
      <c r="O87" s="9"/>
      <c r="P87" s="9">
        <f t="shared" ref="P87" si="157">E87+J87</f>
        <v>0</v>
      </c>
      <c r="Q87" s="8">
        <f t="shared" ref="Q87" si="158">R87+U87</f>
        <v>0</v>
      </c>
      <c r="R87" s="9"/>
      <c r="S87" s="9"/>
      <c r="T87" s="9"/>
      <c r="U87" s="9"/>
      <c r="V87" s="9">
        <f t="shared" si="81"/>
        <v>894600</v>
      </c>
      <c r="W87" s="9"/>
      <c r="X87" s="9">
        <v>894600</v>
      </c>
      <c r="Y87" s="9"/>
      <c r="Z87" s="9"/>
      <c r="AA87" s="9"/>
      <c r="AB87" s="9">
        <f t="shared" ref="AB87" si="159">Q87+V87</f>
        <v>894600</v>
      </c>
      <c r="AC87" s="8">
        <f t="shared" ref="AC87" si="160">E87+Q87</f>
        <v>0</v>
      </c>
      <c r="AD87" s="8">
        <f t="shared" ref="AD87" si="161">F87+R87</f>
        <v>0</v>
      </c>
      <c r="AE87" s="8">
        <f t="shared" ref="AE87" si="162">G87+S87</f>
        <v>0</v>
      </c>
      <c r="AF87" s="8">
        <f t="shared" ref="AF87" si="163">H87+T87</f>
        <v>0</v>
      </c>
      <c r="AG87" s="8">
        <f t="shared" ref="AG87" si="164">I87+U87</f>
        <v>0</v>
      </c>
      <c r="AH87" s="8">
        <f t="shared" ref="AH87" si="165">J87+V87</f>
        <v>894600</v>
      </c>
      <c r="AI87" s="8">
        <f t="shared" ref="AI87" si="166">K87+W87</f>
        <v>0</v>
      </c>
      <c r="AJ87" s="8">
        <f t="shared" ref="AJ87" si="167">L87+X87</f>
        <v>894600</v>
      </c>
      <c r="AK87" s="8">
        <f t="shared" ref="AK87" si="168">M87+Y87</f>
        <v>0</v>
      </c>
      <c r="AL87" s="8">
        <f t="shared" ref="AL87" si="169">N87+Z87</f>
        <v>0</v>
      </c>
      <c r="AM87" s="8">
        <f t="shared" ref="AM87" si="170">O87+AA87</f>
        <v>0</v>
      </c>
      <c r="AN87" s="8">
        <f t="shared" ref="AN87" si="171">P87+AB87</f>
        <v>894600</v>
      </c>
    </row>
    <row r="88" spans="1:40" ht="29.25" customHeight="1" x14ac:dyDescent="0.2">
      <c r="A88" s="28" t="s">
        <v>336</v>
      </c>
      <c r="B88" s="29" t="s">
        <v>316</v>
      </c>
      <c r="C88" s="29" t="s">
        <v>34</v>
      </c>
      <c r="D88" s="51" t="s">
        <v>337</v>
      </c>
      <c r="E88" s="8">
        <f t="shared" si="74"/>
        <v>0</v>
      </c>
      <c r="F88" s="9"/>
      <c r="G88" s="9"/>
      <c r="H88" s="9"/>
      <c r="I88" s="9"/>
      <c r="J88" s="9">
        <f t="shared" si="80"/>
        <v>500000</v>
      </c>
      <c r="K88" s="9">
        <v>500000</v>
      </c>
      <c r="L88" s="9"/>
      <c r="M88" s="9"/>
      <c r="N88" s="9"/>
      <c r="O88" s="9">
        <f t="shared" si="75"/>
        <v>500000</v>
      </c>
      <c r="P88" s="9">
        <f t="shared" si="142"/>
        <v>500000</v>
      </c>
      <c r="Q88" s="8">
        <f t="shared" si="143"/>
        <v>0</v>
      </c>
      <c r="R88" s="9"/>
      <c r="S88" s="9"/>
      <c r="T88" s="9"/>
      <c r="U88" s="9"/>
      <c r="V88" s="9">
        <f t="shared" si="81"/>
        <v>-300000</v>
      </c>
      <c r="W88" s="9">
        <v>-300000</v>
      </c>
      <c r="X88" s="9"/>
      <c r="Y88" s="9"/>
      <c r="Z88" s="9"/>
      <c r="AA88" s="9">
        <f t="shared" ref="AA88" si="172">W88</f>
        <v>-300000</v>
      </c>
      <c r="AB88" s="9">
        <f t="shared" si="144"/>
        <v>-300000</v>
      </c>
      <c r="AC88" s="8">
        <f t="shared" si="145"/>
        <v>0</v>
      </c>
      <c r="AD88" s="8">
        <f t="shared" si="146"/>
        <v>0</v>
      </c>
      <c r="AE88" s="8">
        <f t="shared" si="147"/>
        <v>0</v>
      </c>
      <c r="AF88" s="8">
        <f t="shared" si="148"/>
        <v>0</v>
      </c>
      <c r="AG88" s="8">
        <f t="shared" si="149"/>
        <v>0</v>
      </c>
      <c r="AH88" s="8">
        <f t="shared" si="150"/>
        <v>200000</v>
      </c>
      <c r="AI88" s="8">
        <f t="shared" si="151"/>
        <v>200000</v>
      </c>
      <c r="AJ88" s="8">
        <f t="shared" si="152"/>
        <v>0</v>
      </c>
      <c r="AK88" s="8">
        <f t="shared" si="153"/>
        <v>0</v>
      </c>
      <c r="AL88" s="8">
        <f t="shared" si="154"/>
        <v>0</v>
      </c>
      <c r="AM88" s="8">
        <f t="shared" si="155"/>
        <v>200000</v>
      </c>
      <c r="AN88" s="8">
        <f t="shared" si="156"/>
        <v>200000</v>
      </c>
    </row>
    <row r="89" spans="1:40" ht="41.25" customHeight="1" x14ac:dyDescent="0.2">
      <c r="A89" s="28" t="s">
        <v>289</v>
      </c>
      <c r="B89" s="29" t="s">
        <v>290</v>
      </c>
      <c r="C89" s="29" t="s">
        <v>34</v>
      </c>
      <c r="D89" s="7" t="s">
        <v>291</v>
      </c>
      <c r="E89" s="8">
        <f t="shared" si="74"/>
        <v>0</v>
      </c>
      <c r="F89" s="9"/>
      <c r="G89" s="9"/>
      <c r="H89" s="9"/>
      <c r="I89" s="9"/>
      <c r="J89" s="9">
        <f t="shared" si="80"/>
        <v>1045400</v>
      </c>
      <c r="K89" s="9"/>
      <c r="L89" s="9">
        <v>1045400</v>
      </c>
      <c r="M89" s="9"/>
      <c r="N89" s="9"/>
      <c r="O89" s="9">
        <v>0</v>
      </c>
      <c r="P89" s="9">
        <f t="shared" si="76"/>
        <v>1045400</v>
      </c>
      <c r="Q89" s="8">
        <f t="shared" si="77"/>
        <v>0</v>
      </c>
      <c r="R89" s="9"/>
      <c r="S89" s="9"/>
      <c r="T89" s="9"/>
      <c r="U89" s="9"/>
      <c r="V89" s="9">
        <f t="shared" si="81"/>
        <v>0</v>
      </c>
      <c r="W89" s="9"/>
      <c r="X89" s="9"/>
      <c r="Y89" s="9"/>
      <c r="Z89" s="9"/>
      <c r="AA89" s="9"/>
      <c r="AB89" s="9">
        <f t="shared" ref="AB89" si="173">Q89+V89</f>
        <v>0</v>
      </c>
      <c r="AC89" s="8">
        <f t="shared" ref="AC89" si="174">E89+Q89</f>
        <v>0</v>
      </c>
      <c r="AD89" s="8">
        <f t="shared" ref="AD89" si="175">F89+R89</f>
        <v>0</v>
      </c>
      <c r="AE89" s="8">
        <f t="shared" ref="AE89" si="176">G89+S89</f>
        <v>0</v>
      </c>
      <c r="AF89" s="8">
        <f t="shared" ref="AF89" si="177">H89+T89</f>
        <v>0</v>
      </c>
      <c r="AG89" s="8">
        <f t="shared" ref="AG89" si="178">I89+U89</f>
        <v>0</v>
      </c>
      <c r="AH89" s="8">
        <f t="shared" ref="AH89" si="179">J89+V89</f>
        <v>1045400</v>
      </c>
      <c r="AI89" s="8">
        <f t="shared" ref="AI89" si="180">K89+W89</f>
        <v>0</v>
      </c>
      <c r="AJ89" s="8">
        <f t="shared" ref="AJ89" si="181">L89+X89</f>
        <v>1045400</v>
      </c>
      <c r="AK89" s="8">
        <f t="shared" ref="AK89" si="182">M89+Y89</f>
        <v>0</v>
      </c>
      <c r="AL89" s="8">
        <f t="shared" ref="AL89" si="183">N89+Z89</f>
        <v>0</v>
      </c>
      <c r="AM89" s="8">
        <f t="shared" ref="AM89" si="184">O89+AA89</f>
        <v>0</v>
      </c>
      <c r="AN89" s="8">
        <f t="shared" ref="AN89" si="185">P89+AB89</f>
        <v>1045400</v>
      </c>
    </row>
    <row r="90" spans="1:40" ht="74.25" customHeight="1" x14ac:dyDescent="0.2">
      <c r="A90" s="28" t="s">
        <v>350</v>
      </c>
      <c r="B90" s="29" t="s">
        <v>351</v>
      </c>
      <c r="C90" s="29" t="s">
        <v>34</v>
      </c>
      <c r="D90" s="7" t="s">
        <v>352</v>
      </c>
      <c r="E90" s="8">
        <f t="shared" si="74"/>
        <v>0</v>
      </c>
      <c r="F90" s="9"/>
      <c r="G90" s="9"/>
      <c r="H90" s="9"/>
      <c r="I90" s="9"/>
      <c r="J90" s="9">
        <f t="shared" si="80"/>
        <v>0</v>
      </c>
      <c r="K90" s="9"/>
      <c r="L90" s="9"/>
      <c r="M90" s="9"/>
      <c r="N90" s="9"/>
      <c r="O90" s="9"/>
      <c r="P90" s="9">
        <f t="shared" ref="P90" si="186">E90+J90</f>
        <v>0</v>
      </c>
      <c r="Q90" s="8">
        <f t="shared" ref="Q90" si="187">R90+U90</f>
        <v>0</v>
      </c>
      <c r="R90" s="9"/>
      <c r="S90" s="9"/>
      <c r="T90" s="9"/>
      <c r="U90" s="9"/>
      <c r="V90" s="9">
        <f t="shared" si="81"/>
        <v>125600</v>
      </c>
      <c r="W90" s="9"/>
      <c r="X90" s="9">
        <v>125600</v>
      </c>
      <c r="Y90" s="9">
        <v>103000</v>
      </c>
      <c r="Z90" s="9"/>
      <c r="AA90" s="9"/>
      <c r="AB90" s="9">
        <f t="shared" ref="AB90" si="188">Q90+V90</f>
        <v>125600</v>
      </c>
      <c r="AC90" s="8">
        <f t="shared" ref="AC90" si="189">E90+Q90</f>
        <v>0</v>
      </c>
      <c r="AD90" s="8">
        <f t="shared" ref="AD90" si="190">F90+R90</f>
        <v>0</v>
      </c>
      <c r="AE90" s="8">
        <f t="shared" ref="AE90" si="191">G90+S90</f>
        <v>0</v>
      </c>
      <c r="AF90" s="8">
        <f t="shared" ref="AF90" si="192">H90+T90</f>
        <v>0</v>
      </c>
      <c r="AG90" s="8">
        <f t="shared" ref="AG90" si="193">I90+U90</f>
        <v>0</v>
      </c>
      <c r="AH90" s="8">
        <f t="shared" ref="AH90" si="194">J90+V90</f>
        <v>125600</v>
      </c>
      <c r="AI90" s="8">
        <f t="shared" ref="AI90" si="195">K90+W90</f>
        <v>0</v>
      </c>
      <c r="AJ90" s="8">
        <f t="shared" ref="AJ90" si="196">L90+X90</f>
        <v>125600</v>
      </c>
      <c r="AK90" s="8">
        <f t="shared" ref="AK90" si="197">M90+Y90</f>
        <v>103000</v>
      </c>
      <c r="AL90" s="8">
        <f t="shared" ref="AL90" si="198">N90+Z90</f>
        <v>0</v>
      </c>
      <c r="AM90" s="8">
        <f t="shared" ref="AM90" si="199">O90+AA90</f>
        <v>0</v>
      </c>
      <c r="AN90" s="8">
        <f t="shared" ref="AN90" si="200">P90+AB90</f>
        <v>125600</v>
      </c>
    </row>
    <row r="91" spans="1:40" ht="45.6" customHeight="1" x14ac:dyDescent="0.2">
      <c r="A91" s="28" t="s">
        <v>306</v>
      </c>
      <c r="B91" s="29" t="s">
        <v>307</v>
      </c>
      <c r="C91" s="29" t="s">
        <v>34</v>
      </c>
      <c r="D91" s="7" t="s">
        <v>308</v>
      </c>
      <c r="E91" s="8">
        <f t="shared" si="74"/>
        <v>3512100</v>
      </c>
      <c r="F91" s="9">
        <v>3512100</v>
      </c>
      <c r="G91" s="9">
        <v>2878770</v>
      </c>
      <c r="H91" s="9"/>
      <c r="I91" s="9"/>
      <c r="J91" s="9">
        <f t="shared" si="80"/>
        <v>0</v>
      </c>
      <c r="K91" s="9"/>
      <c r="L91" s="9"/>
      <c r="M91" s="9"/>
      <c r="N91" s="9"/>
      <c r="O91" s="9">
        <v>0</v>
      </c>
      <c r="P91" s="9">
        <f t="shared" ref="P91" si="201">E91+J91</f>
        <v>3512100</v>
      </c>
      <c r="Q91" s="8">
        <f t="shared" ref="Q91" si="202">R91+U91</f>
        <v>136100</v>
      </c>
      <c r="R91" s="9">
        <v>136100</v>
      </c>
      <c r="S91" s="9">
        <v>111560</v>
      </c>
      <c r="T91" s="9"/>
      <c r="U91" s="9"/>
      <c r="V91" s="9">
        <f t="shared" si="81"/>
        <v>0</v>
      </c>
      <c r="W91" s="9"/>
      <c r="X91" s="9"/>
      <c r="Y91" s="9"/>
      <c r="Z91" s="9"/>
      <c r="AA91" s="9"/>
      <c r="AB91" s="9">
        <f t="shared" ref="AB91:AB92" si="203">Q91+V91</f>
        <v>136100</v>
      </c>
      <c r="AC91" s="8">
        <f t="shared" ref="AC91" si="204">E91+Q91</f>
        <v>3648200</v>
      </c>
      <c r="AD91" s="8">
        <f t="shared" ref="AD91" si="205">F91+R91</f>
        <v>3648200</v>
      </c>
      <c r="AE91" s="8">
        <f t="shared" ref="AE91" si="206">G91+S91</f>
        <v>2990330</v>
      </c>
      <c r="AF91" s="8">
        <f t="shared" ref="AF91" si="207">H91+T91</f>
        <v>0</v>
      </c>
      <c r="AG91" s="8">
        <f t="shared" ref="AG91" si="208">I91+U91</f>
        <v>0</v>
      </c>
      <c r="AH91" s="8">
        <f t="shared" ref="AH91" si="209">J91+V91</f>
        <v>0</v>
      </c>
      <c r="AI91" s="8">
        <f t="shared" ref="AI91" si="210">K91+W91</f>
        <v>0</v>
      </c>
      <c r="AJ91" s="8">
        <f t="shared" ref="AJ91" si="211">L91+X91</f>
        <v>0</v>
      </c>
      <c r="AK91" s="8">
        <f t="shared" ref="AK91" si="212">M91+Y91</f>
        <v>0</v>
      </c>
      <c r="AL91" s="8">
        <f t="shared" ref="AL91" si="213">N91+Z91</f>
        <v>0</v>
      </c>
      <c r="AM91" s="8">
        <f t="shared" ref="AM91" si="214">O91+AA91</f>
        <v>0</v>
      </c>
      <c r="AN91" s="8">
        <f t="shared" ref="AN91" si="215">P91+AB91</f>
        <v>3648200</v>
      </c>
    </row>
    <row r="92" spans="1:40" ht="45.6" customHeight="1" x14ac:dyDescent="0.2">
      <c r="A92" s="28" t="s">
        <v>309</v>
      </c>
      <c r="B92" s="29" t="s">
        <v>310</v>
      </c>
      <c r="C92" s="29" t="s">
        <v>34</v>
      </c>
      <c r="D92" s="49" t="s">
        <v>349</v>
      </c>
      <c r="E92" s="8">
        <f t="shared" si="74"/>
        <v>0</v>
      </c>
      <c r="F92" s="9"/>
      <c r="G92" s="9"/>
      <c r="H92" s="9"/>
      <c r="I92" s="9"/>
      <c r="J92" s="9">
        <f t="shared" si="80"/>
        <v>591400</v>
      </c>
      <c r="K92" s="9"/>
      <c r="L92" s="9">
        <v>591400</v>
      </c>
      <c r="M92" s="9"/>
      <c r="N92" s="9"/>
      <c r="O92" s="9"/>
      <c r="P92" s="9">
        <f t="shared" ref="P92" si="216">E92+J92</f>
        <v>591400</v>
      </c>
      <c r="Q92" s="8">
        <f t="shared" ref="Q92" si="217">R92+U92</f>
        <v>0</v>
      </c>
      <c r="R92" s="9"/>
      <c r="S92" s="9"/>
      <c r="T92" s="9"/>
      <c r="U92" s="9"/>
      <c r="V92" s="9">
        <f t="shared" si="81"/>
        <v>291200</v>
      </c>
      <c r="W92" s="9"/>
      <c r="X92" s="9">
        <v>291200</v>
      </c>
      <c r="Y92" s="9"/>
      <c r="Z92" s="9"/>
      <c r="AA92" s="9"/>
      <c r="AB92" s="9">
        <f t="shared" si="203"/>
        <v>291200</v>
      </c>
      <c r="AC92" s="8">
        <f t="shared" ref="AC92" si="218">E92+Q92</f>
        <v>0</v>
      </c>
      <c r="AD92" s="8">
        <f t="shared" ref="AD92" si="219">F92+R92</f>
        <v>0</v>
      </c>
      <c r="AE92" s="8">
        <f t="shared" ref="AE92" si="220">G92+S92</f>
        <v>0</v>
      </c>
      <c r="AF92" s="8">
        <f t="shared" ref="AF92" si="221">H92+T92</f>
        <v>0</v>
      </c>
      <c r="AG92" s="8">
        <f t="shared" ref="AG92" si="222">I92+U92</f>
        <v>0</v>
      </c>
      <c r="AH92" s="8">
        <f t="shared" ref="AH92" si="223">J92+V92</f>
        <v>882600</v>
      </c>
      <c r="AI92" s="8">
        <f t="shared" ref="AI92" si="224">K92+W92</f>
        <v>0</v>
      </c>
      <c r="AJ92" s="8">
        <f t="shared" ref="AJ92" si="225">L92+X92</f>
        <v>882600</v>
      </c>
      <c r="AK92" s="8">
        <f t="shared" ref="AK92" si="226">M92+Y92</f>
        <v>0</v>
      </c>
      <c r="AL92" s="8">
        <f t="shared" ref="AL92" si="227">N92+Z92</f>
        <v>0</v>
      </c>
      <c r="AM92" s="8">
        <f t="shared" ref="AM92" si="228">O92+AA92</f>
        <v>0</v>
      </c>
      <c r="AN92" s="8">
        <f t="shared" ref="AN92" si="229">P92+AB92</f>
        <v>882600</v>
      </c>
    </row>
    <row r="93" spans="1:40" ht="50.45" customHeight="1" x14ac:dyDescent="0.2">
      <c r="A93" s="5" t="s">
        <v>152</v>
      </c>
      <c r="B93" s="6" t="s">
        <v>153</v>
      </c>
      <c r="C93" s="6" t="s">
        <v>154</v>
      </c>
      <c r="D93" s="7" t="s">
        <v>155</v>
      </c>
      <c r="E93" s="8">
        <f t="shared" si="74"/>
        <v>476000</v>
      </c>
      <c r="F93" s="9">
        <v>476000</v>
      </c>
      <c r="G93" s="9"/>
      <c r="H93" s="9"/>
      <c r="I93" s="9"/>
      <c r="J93" s="9">
        <f t="shared" si="80"/>
        <v>0</v>
      </c>
      <c r="K93" s="9"/>
      <c r="L93" s="9"/>
      <c r="M93" s="9"/>
      <c r="N93" s="9"/>
      <c r="O93" s="9">
        <f t="shared" si="75"/>
        <v>0</v>
      </c>
      <c r="P93" s="9">
        <f t="shared" si="76"/>
        <v>476000</v>
      </c>
      <c r="Q93" s="8">
        <f t="shared" si="77"/>
        <v>-47906</v>
      </c>
      <c r="R93" s="9">
        <v>-47906</v>
      </c>
      <c r="S93" s="9"/>
      <c r="T93" s="9"/>
      <c r="U93" s="9"/>
      <c r="V93" s="9">
        <f t="shared" si="81"/>
        <v>0</v>
      </c>
      <c r="W93" s="9"/>
      <c r="X93" s="9"/>
      <c r="Y93" s="9"/>
      <c r="Z93" s="9"/>
      <c r="AA93" s="9">
        <f t="shared" si="78"/>
        <v>0</v>
      </c>
      <c r="AB93" s="9">
        <f t="shared" si="79"/>
        <v>-47906</v>
      </c>
      <c r="AC93" s="8">
        <f t="shared" si="3"/>
        <v>428094</v>
      </c>
      <c r="AD93" s="8">
        <f t="shared" si="22"/>
        <v>428094</v>
      </c>
      <c r="AE93" s="8">
        <f t="shared" si="4"/>
        <v>0</v>
      </c>
      <c r="AF93" s="8">
        <f t="shared" si="12"/>
        <v>0</v>
      </c>
      <c r="AG93" s="8">
        <f t="shared" si="13"/>
        <v>0</v>
      </c>
      <c r="AH93" s="8">
        <f t="shared" si="5"/>
        <v>0</v>
      </c>
      <c r="AI93" s="8">
        <f t="shared" si="6"/>
        <v>0</v>
      </c>
      <c r="AJ93" s="8">
        <f t="shared" si="7"/>
        <v>0</v>
      </c>
      <c r="AK93" s="8">
        <f t="shared" si="8"/>
        <v>0</v>
      </c>
      <c r="AL93" s="8">
        <f t="shared" si="9"/>
        <v>0</v>
      </c>
      <c r="AM93" s="8">
        <f t="shared" si="10"/>
        <v>0</v>
      </c>
      <c r="AN93" s="8">
        <f t="shared" si="11"/>
        <v>428094</v>
      </c>
    </row>
    <row r="94" spans="1:40" ht="36" customHeight="1" x14ac:dyDescent="0.2">
      <c r="A94" s="5" t="s">
        <v>156</v>
      </c>
      <c r="B94" s="6" t="s">
        <v>157</v>
      </c>
      <c r="C94" s="6" t="s">
        <v>48</v>
      </c>
      <c r="D94" s="7" t="s">
        <v>301</v>
      </c>
      <c r="E94" s="8">
        <f t="shared" si="74"/>
        <v>3359600</v>
      </c>
      <c r="F94" s="9">
        <v>3359600</v>
      </c>
      <c r="G94" s="9">
        <v>2030000</v>
      </c>
      <c r="H94" s="9">
        <v>373500</v>
      </c>
      <c r="I94" s="9"/>
      <c r="J94" s="9">
        <f t="shared" si="80"/>
        <v>0</v>
      </c>
      <c r="K94" s="9"/>
      <c r="L94" s="9"/>
      <c r="M94" s="9"/>
      <c r="N94" s="9"/>
      <c r="O94" s="9">
        <f t="shared" si="75"/>
        <v>0</v>
      </c>
      <c r="P94" s="9">
        <f t="shared" si="76"/>
        <v>3359600</v>
      </c>
      <c r="Q94" s="8">
        <f t="shared" si="77"/>
        <v>88001</v>
      </c>
      <c r="R94" s="9">
        <v>88001</v>
      </c>
      <c r="S94" s="9"/>
      <c r="T94" s="9">
        <v>-10999</v>
      </c>
      <c r="U94" s="9"/>
      <c r="V94" s="9">
        <f t="shared" si="81"/>
        <v>0</v>
      </c>
      <c r="W94" s="9"/>
      <c r="X94" s="9"/>
      <c r="Y94" s="9"/>
      <c r="Z94" s="9"/>
      <c r="AA94" s="9">
        <f t="shared" si="78"/>
        <v>0</v>
      </c>
      <c r="AB94" s="9">
        <f t="shared" si="79"/>
        <v>88001</v>
      </c>
      <c r="AC94" s="8">
        <f t="shared" si="3"/>
        <v>3447601</v>
      </c>
      <c r="AD94" s="8">
        <f t="shared" si="22"/>
        <v>3447601</v>
      </c>
      <c r="AE94" s="8">
        <f t="shared" si="4"/>
        <v>2030000</v>
      </c>
      <c r="AF94" s="8">
        <f t="shared" si="12"/>
        <v>362501</v>
      </c>
      <c r="AG94" s="8">
        <f t="shared" si="13"/>
        <v>0</v>
      </c>
      <c r="AH94" s="8">
        <f t="shared" si="5"/>
        <v>0</v>
      </c>
      <c r="AI94" s="8">
        <f t="shared" si="6"/>
        <v>0</v>
      </c>
      <c r="AJ94" s="8">
        <f t="shared" si="7"/>
        <v>0</v>
      </c>
      <c r="AK94" s="8">
        <f t="shared" si="8"/>
        <v>0</v>
      </c>
      <c r="AL94" s="8">
        <f t="shared" si="9"/>
        <v>0</v>
      </c>
      <c r="AM94" s="8">
        <f t="shared" si="10"/>
        <v>0</v>
      </c>
      <c r="AN94" s="8">
        <f t="shared" si="11"/>
        <v>3447601</v>
      </c>
    </row>
    <row r="95" spans="1:40" ht="28.9" customHeight="1" x14ac:dyDescent="0.2">
      <c r="A95" s="28" t="s">
        <v>340</v>
      </c>
      <c r="B95" s="6">
        <v>5049</v>
      </c>
      <c r="C95" s="29" t="s">
        <v>48</v>
      </c>
      <c r="D95" s="7" t="s">
        <v>341</v>
      </c>
      <c r="E95" s="8">
        <f t="shared" si="74"/>
        <v>93696</v>
      </c>
      <c r="F95" s="9">
        <v>93696</v>
      </c>
      <c r="G95" s="9">
        <v>76800</v>
      </c>
      <c r="H95" s="9"/>
      <c r="I95" s="9"/>
      <c r="J95" s="9">
        <f t="shared" si="80"/>
        <v>0</v>
      </c>
      <c r="K95" s="9"/>
      <c r="L95" s="9"/>
      <c r="M95" s="9"/>
      <c r="N95" s="9"/>
      <c r="O95" s="9"/>
      <c r="P95" s="9">
        <f t="shared" si="76"/>
        <v>93696</v>
      </c>
      <c r="Q95" s="8">
        <f t="shared" si="77"/>
        <v>0</v>
      </c>
      <c r="R95" s="9"/>
      <c r="S95" s="9"/>
      <c r="T95" s="9"/>
      <c r="U95" s="9"/>
      <c r="V95" s="9">
        <f t="shared" si="81"/>
        <v>0</v>
      </c>
      <c r="W95" s="9"/>
      <c r="X95" s="9"/>
      <c r="Y95" s="9"/>
      <c r="Z95" s="9"/>
      <c r="AA95" s="9"/>
      <c r="AB95" s="9">
        <f t="shared" si="79"/>
        <v>0</v>
      </c>
      <c r="AC95" s="8">
        <f t="shared" si="3"/>
        <v>93696</v>
      </c>
      <c r="AD95" s="8">
        <f t="shared" si="22"/>
        <v>93696</v>
      </c>
      <c r="AE95" s="8">
        <f t="shared" si="4"/>
        <v>76800</v>
      </c>
      <c r="AF95" s="8">
        <f t="shared" si="12"/>
        <v>0</v>
      </c>
      <c r="AG95" s="8">
        <f t="shared" si="13"/>
        <v>0</v>
      </c>
      <c r="AH95" s="8">
        <f t="shared" si="5"/>
        <v>0</v>
      </c>
      <c r="AI95" s="8">
        <f t="shared" si="6"/>
        <v>0</v>
      </c>
      <c r="AJ95" s="8">
        <f t="shared" si="7"/>
        <v>0</v>
      </c>
      <c r="AK95" s="8">
        <f t="shared" si="8"/>
        <v>0</v>
      </c>
      <c r="AL95" s="8">
        <f t="shared" si="9"/>
        <v>0</v>
      </c>
      <c r="AM95" s="8">
        <f t="shared" si="10"/>
        <v>0</v>
      </c>
      <c r="AN95" s="8">
        <f t="shared" si="11"/>
        <v>93696</v>
      </c>
    </row>
    <row r="96" spans="1:40" ht="29.25" customHeight="1" x14ac:dyDescent="0.2">
      <c r="A96" s="38" t="s">
        <v>214</v>
      </c>
      <c r="B96" s="19" t="s">
        <v>18</v>
      </c>
      <c r="C96" s="19" t="s">
        <v>18</v>
      </c>
      <c r="D96" s="20" t="s">
        <v>218</v>
      </c>
      <c r="E96" s="21">
        <f>E97</f>
        <v>13410735</v>
      </c>
      <c r="F96" s="21">
        <f t="shared" ref="F96:AB96" si="230">F97</f>
        <v>13410735</v>
      </c>
      <c r="G96" s="21">
        <f t="shared" si="230"/>
        <v>5877899</v>
      </c>
      <c r="H96" s="21">
        <f t="shared" si="230"/>
        <v>458500</v>
      </c>
      <c r="I96" s="21">
        <f t="shared" si="230"/>
        <v>0</v>
      </c>
      <c r="J96" s="21">
        <f t="shared" si="230"/>
        <v>200000</v>
      </c>
      <c r="K96" s="21">
        <f t="shared" si="230"/>
        <v>0</v>
      </c>
      <c r="L96" s="21">
        <f t="shared" si="230"/>
        <v>200000</v>
      </c>
      <c r="M96" s="21">
        <f t="shared" si="230"/>
        <v>125000</v>
      </c>
      <c r="N96" s="21">
        <f t="shared" si="230"/>
        <v>0</v>
      </c>
      <c r="O96" s="21">
        <f t="shared" si="230"/>
        <v>0</v>
      </c>
      <c r="P96" s="21">
        <f t="shared" si="230"/>
        <v>13610735</v>
      </c>
      <c r="Q96" s="21">
        <f>Q97</f>
        <v>-660140</v>
      </c>
      <c r="R96" s="21">
        <f t="shared" si="230"/>
        <v>-660140</v>
      </c>
      <c r="S96" s="21">
        <f t="shared" si="230"/>
        <v>-94200</v>
      </c>
      <c r="T96" s="21">
        <f t="shared" si="230"/>
        <v>3520</v>
      </c>
      <c r="U96" s="21">
        <f t="shared" si="230"/>
        <v>0</v>
      </c>
      <c r="V96" s="21">
        <f t="shared" si="230"/>
        <v>0</v>
      </c>
      <c r="W96" s="21">
        <f t="shared" si="230"/>
        <v>0</v>
      </c>
      <c r="X96" s="21">
        <f t="shared" si="230"/>
        <v>0</v>
      </c>
      <c r="Y96" s="21">
        <f t="shared" si="230"/>
        <v>0</v>
      </c>
      <c r="Z96" s="21">
        <f t="shared" si="230"/>
        <v>0</v>
      </c>
      <c r="AA96" s="21">
        <f t="shared" si="230"/>
        <v>0</v>
      </c>
      <c r="AB96" s="21">
        <f t="shared" si="230"/>
        <v>-660140</v>
      </c>
      <c r="AC96" s="21">
        <f t="shared" si="3"/>
        <v>12750595</v>
      </c>
      <c r="AD96" s="21">
        <f t="shared" si="22"/>
        <v>12750595</v>
      </c>
      <c r="AE96" s="21">
        <f t="shared" si="4"/>
        <v>5783699</v>
      </c>
      <c r="AF96" s="21">
        <f t="shared" si="12"/>
        <v>462020</v>
      </c>
      <c r="AG96" s="21">
        <f t="shared" si="13"/>
        <v>0</v>
      </c>
      <c r="AH96" s="21">
        <f t="shared" si="5"/>
        <v>200000</v>
      </c>
      <c r="AI96" s="21">
        <f t="shared" si="6"/>
        <v>0</v>
      </c>
      <c r="AJ96" s="21">
        <f t="shared" si="7"/>
        <v>200000</v>
      </c>
      <c r="AK96" s="21">
        <f t="shared" si="8"/>
        <v>125000</v>
      </c>
      <c r="AL96" s="21">
        <f t="shared" si="9"/>
        <v>0</v>
      </c>
      <c r="AM96" s="21">
        <f t="shared" si="10"/>
        <v>0</v>
      </c>
      <c r="AN96" s="21">
        <f t="shared" si="11"/>
        <v>12950595</v>
      </c>
    </row>
    <row r="97" spans="1:40" ht="24.75" customHeight="1" x14ac:dyDescent="0.2">
      <c r="A97" s="38" t="s">
        <v>215</v>
      </c>
      <c r="B97" s="19" t="s">
        <v>18</v>
      </c>
      <c r="C97" s="19" t="s">
        <v>18</v>
      </c>
      <c r="D97" s="20" t="s">
        <v>218</v>
      </c>
      <c r="E97" s="21">
        <f t="shared" ref="E97:AB97" si="231">SUM(E98:E109)</f>
        <v>13410735</v>
      </c>
      <c r="F97" s="21">
        <f t="shared" si="231"/>
        <v>13410735</v>
      </c>
      <c r="G97" s="21">
        <f t="shared" si="231"/>
        <v>5877899</v>
      </c>
      <c r="H97" s="21">
        <f t="shared" si="231"/>
        <v>458500</v>
      </c>
      <c r="I97" s="21">
        <f t="shared" si="231"/>
        <v>0</v>
      </c>
      <c r="J97" s="21">
        <f t="shared" si="231"/>
        <v>200000</v>
      </c>
      <c r="K97" s="21">
        <f t="shared" si="231"/>
        <v>0</v>
      </c>
      <c r="L97" s="21">
        <f t="shared" si="231"/>
        <v>200000</v>
      </c>
      <c r="M97" s="21">
        <f t="shared" si="231"/>
        <v>125000</v>
      </c>
      <c r="N97" s="21">
        <f t="shared" si="231"/>
        <v>0</v>
      </c>
      <c r="O97" s="21">
        <f t="shared" si="231"/>
        <v>0</v>
      </c>
      <c r="P97" s="21">
        <f t="shared" si="231"/>
        <v>13610735</v>
      </c>
      <c r="Q97" s="21">
        <f t="shared" si="231"/>
        <v>-660140</v>
      </c>
      <c r="R97" s="21">
        <f t="shared" si="231"/>
        <v>-660140</v>
      </c>
      <c r="S97" s="21">
        <f t="shared" si="231"/>
        <v>-94200</v>
      </c>
      <c r="T97" s="21">
        <f t="shared" si="231"/>
        <v>3520</v>
      </c>
      <c r="U97" s="21">
        <f t="shared" si="231"/>
        <v>0</v>
      </c>
      <c r="V97" s="21">
        <f t="shared" si="231"/>
        <v>0</v>
      </c>
      <c r="W97" s="21">
        <f t="shared" si="231"/>
        <v>0</v>
      </c>
      <c r="X97" s="21">
        <f t="shared" si="231"/>
        <v>0</v>
      </c>
      <c r="Y97" s="21">
        <f t="shared" si="231"/>
        <v>0</v>
      </c>
      <c r="Z97" s="21">
        <f t="shared" si="231"/>
        <v>0</v>
      </c>
      <c r="AA97" s="21">
        <f t="shared" si="231"/>
        <v>0</v>
      </c>
      <c r="AB97" s="21">
        <f t="shared" si="231"/>
        <v>-660140</v>
      </c>
      <c r="AC97" s="21">
        <f t="shared" si="3"/>
        <v>12750595</v>
      </c>
      <c r="AD97" s="21">
        <f t="shared" si="22"/>
        <v>12750595</v>
      </c>
      <c r="AE97" s="21">
        <f t="shared" si="4"/>
        <v>5783699</v>
      </c>
      <c r="AF97" s="21">
        <f t="shared" si="12"/>
        <v>462020</v>
      </c>
      <c r="AG97" s="21">
        <f t="shared" si="13"/>
        <v>0</v>
      </c>
      <c r="AH97" s="21">
        <f t="shared" si="5"/>
        <v>200000</v>
      </c>
      <c r="AI97" s="21">
        <f t="shared" si="6"/>
        <v>0</v>
      </c>
      <c r="AJ97" s="21">
        <f t="shared" si="7"/>
        <v>200000</v>
      </c>
      <c r="AK97" s="21">
        <f t="shared" si="8"/>
        <v>125000</v>
      </c>
      <c r="AL97" s="21">
        <f t="shared" si="9"/>
        <v>0</v>
      </c>
      <c r="AM97" s="21">
        <f t="shared" si="10"/>
        <v>0</v>
      </c>
      <c r="AN97" s="21">
        <f t="shared" si="11"/>
        <v>12950595</v>
      </c>
    </row>
    <row r="98" spans="1:40" ht="37.15" customHeight="1" x14ac:dyDescent="0.2">
      <c r="A98" s="5" t="s">
        <v>158</v>
      </c>
      <c r="B98" s="6" t="s">
        <v>26</v>
      </c>
      <c r="C98" s="6" t="s">
        <v>23</v>
      </c>
      <c r="D98" s="7" t="s">
        <v>27</v>
      </c>
      <c r="E98" s="8">
        <f t="shared" ref="E98:E109" si="232">F98+I98</f>
        <v>1500000</v>
      </c>
      <c r="F98" s="9">
        <v>1500000</v>
      </c>
      <c r="G98" s="9">
        <v>1150000</v>
      </c>
      <c r="H98" s="9">
        <v>67000</v>
      </c>
      <c r="I98" s="9"/>
      <c r="J98" s="9">
        <f>L98+O98</f>
        <v>0</v>
      </c>
      <c r="K98" s="9"/>
      <c r="L98" s="9"/>
      <c r="M98" s="9"/>
      <c r="N98" s="9"/>
      <c r="O98" s="9">
        <f t="shared" ref="O98:O109" si="233">K98</f>
        <v>0</v>
      </c>
      <c r="P98" s="9">
        <f t="shared" ref="P98:P109" si="234">E98+J98</f>
        <v>1500000</v>
      </c>
      <c r="Q98" s="8">
        <f t="shared" ref="Q98:Q109" si="235">R98+U98</f>
        <v>43200</v>
      </c>
      <c r="R98" s="9">
        <v>43200</v>
      </c>
      <c r="S98" s="9">
        <v>8000</v>
      </c>
      <c r="T98" s="9">
        <v>35200</v>
      </c>
      <c r="U98" s="9"/>
      <c r="V98" s="9">
        <f>X98+AA98</f>
        <v>0</v>
      </c>
      <c r="W98" s="9"/>
      <c r="X98" s="9"/>
      <c r="Y98" s="9"/>
      <c r="Z98" s="9"/>
      <c r="AA98" s="9">
        <f t="shared" ref="AA98:AA109" si="236">W98</f>
        <v>0</v>
      </c>
      <c r="AB98" s="9">
        <f t="shared" ref="AB98:AB109" si="237">Q98+V98</f>
        <v>43200</v>
      </c>
      <c r="AC98" s="8">
        <f t="shared" si="3"/>
        <v>1543200</v>
      </c>
      <c r="AD98" s="8">
        <f t="shared" si="22"/>
        <v>1543200</v>
      </c>
      <c r="AE98" s="8">
        <f t="shared" si="4"/>
        <v>1158000</v>
      </c>
      <c r="AF98" s="8">
        <f t="shared" si="12"/>
        <v>102200</v>
      </c>
      <c r="AG98" s="8">
        <f t="shared" si="13"/>
        <v>0</v>
      </c>
      <c r="AH98" s="8">
        <f t="shared" si="5"/>
        <v>0</v>
      </c>
      <c r="AI98" s="8">
        <f t="shared" si="6"/>
        <v>0</v>
      </c>
      <c r="AJ98" s="8">
        <f t="shared" si="7"/>
        <v>0</v>
      </c>
      <c r="AK98" s="8">
        <f t="shared" si="8"/>
        <v>0</v>
      </c>
      <c r="AL98" s="8">
        <f t="shared" si="9"/>
        <v>0</v>
      </c>
      <c r="AM98" s="8">
        <f t="shared" si="10"/>
        <v>0</v>
      </c>
      <c r="AN98" s="8">
        <f t="shared" si="11"/>
        <v>1543200</v>
      </c>
    </row>
    <row r="99" spans="1:40" ht="33.75" customHeight="1" x14ac:dyDescent="0.2">
      <c r="A99" s="5" t="s">
        <v>159</v>
      </c>
      <c r="B99" s="6" t="s">
        <v>160</v>
      </c>
      <c r="C99" s="6" t="s">
        <v>161</v>
      </c>
      <c r="D99" s="7" t="s">
        <v>162</v>
      </c>
      <c r="E99" s="8">
        <f t="shared" si="232"/>
        <v>5000</v>
      </c>
      <c r="F99" s="9">
        <v>5000</v>
      </c>
      <c r="G99" s="9"/>
      <c r="H99" s="9"/>
      <c r="I99" s="9"/>
      <c r="J99" s="9">
        <f t="shared" ref="J99:J109" si="238">L99+O99</f>
        <v>0</v>
      </c>
      <c r="K99" s="9"/>
      <c r="L99" s="9"/>
      <c r="M99" s="9"/>
      <c r="N99" s="9"/>
      <c r="O99" s="9">
        <f t="shared" si="233"/>
        <v>0</v>
      </c>
      <c r="P99" s="9">
        <f t="shared" si="234"/>
        <v>5000</v>
      </c>
      <c r="Q99" s="8">
        <f t="shared" si="235"/>
        <v>0</v>
      </c>
      <c r="R99" s="9"/>
      <c r="S99" s="9"/>
      <c r="T99" s="9"/>
      <c r="U99" s="9"/>
      <c r="V99" s="9">
        <f t="shared" ref="V99:V109" si="239">X99+AA99</f>
        <v>0</v>
      </c>
      <c r="W99" s="9"/>
      <c r="X99" s="9"/>
      <c r="Y99" s="9"/>
      <c r="Z99" s="9"/>
      <c r="AA99" s="9">
        <f t="shared" si="236"/>
        <v>0</v>
      </c>
      <c r="AB99" s="9">
        <f t="shared" si="237"/>
        <v>0</v>
      </c>
      <c r="AC99" s="8">
        <f t="shared" si="3"/>
        <v>5000</v>
      </c>
      <c r="AD99" s="8">
        <f t="shared" si="22"/>
        <v>5000</v>
      </c>
      <c r="AE99" s="8">
        <f t="shared" si="4"/>
        <v>0</v>
      </c>
      <c r="AF99" s="8">
        <f t="shared" si="12"/>
        <v>0</v>
      </c>
      <c r="AG99" s="8">
        <f t="shared" si="13"/>
        <v>0</v>
      </c>
      <c r="AH99" s="8">
        <f t="shared" si="5"/>
        <v>0</v>
      </c>
      <c r="AI99" s="8">
        <f t="shared" si="6"/>
        <v>0</v>
      </c>
      <c r="AJ99" s="8">
        <f t="shared" si="7"/>
        <v>0</v>
      </c>
      <c r="AK99" s="8">
        <f t="shared" si="8"/>
        <v>0</v>
      </c>
      <c r="AL99" s="8">
        <f t="shared" si="9"/>
        <v>0</v>
      </c>
      <c r="AM99" s="8">
        <f t="shared" si="10"/>
        <v>0</v>
      </c>
      <c r="AN99" s="8">
        <f t="shared" si="11"/>
        <v>5000</v>
      </c>
    </row>
    <row r="100" spans="1:40" ht="27" customHeight="1" x14ac:dyDescent="0.2">
      <c r="A100" s="5" t="s">
        <v>163</v>
      </c>
      <c r="B100" s="6" t="s">
        <v>164</v>
      </c>
      <c r="C100" s="6" t="s">
        <v>137</v>
      </c>
      <c r="D100" s="7" t="s">
        <v>165</v>
      </c>
      <c r="E100" s="8">
        <f t="shared" si="232"/>
        <v>37800</v>
      </c>
      <c r="F100" s="9">
        <v>37800</v>
      </c>
      <c r="G100" s="9"/>
      <c r="H100" s="9"/>
      <c r="I100" s="9"/>
      <c r="J100" s="9">
        <f t="shared" si="238"/>
        <v>0</v>
      </c>
      <c r="K100" s="9"/>
      <c r="L100" s="9"/>
      <c r="M100" s="9"/>
      <c r="N100" s="9"/>
      <c r="O100" s="9">
        <f t="shared" si="233"/>
        <v>0</v>
      </c>
      <c r="P100" s="9">
        <f t="shared" si="234"/>
        <v>37800</v>
      </c>
      <c r="Q100" s="8">
        <f t="shared" si="235"/>
        <v>-12800</v>
      </c>
      <c r="R100" s="9">
        <v>-12800</v>
      </c>
      <c r="S100" s="9"/>
      <c r="T100" s="9"/>
      <c r="U100" s="9"/>
      <c r="V100" s="9">
        <f t="shared" si="239"/>
        <v>0</v>
      </c>
      <c r="W100" s="9"/>
      <c r="X100" s="9"/>
      <c r="Y100" s="9"/>
      <c r="Z100" s="9"/>
      <c r="AA100" s="9">
        <f t="shared" si="236"/>
        <v>0</v>
      </c>
      <c r="AB100" s="9">
        <f t="shared" si="237"/>
        <v>-12800</v>
      </c>
      <c r="AC100" s="8">
        <f t="shared" si="3"/>
        <v>25000</v>
      </c>
      <c r="AD100" s="8">
        <f t="shared" si="22"/>
        <v>25000</v>
      </c>
      <c r="AE100" s="8">
        <f t="shared" si="4"/>
        <v>0</v>
      </c>
      <c r="AF100" s="8">
        <f t="shared" si="12"/>
        <v>0</v>
      </c>
      <c r="AG100" s="8">
        <f t="shared" si="13"/>
        <v>0</v>
      </c>
      <c r="AH100" s="8">
        <f t="shared" si="5"/>
        <v>0</v>
      </c>
      <c r="AI100" s="8">
        <f t="shared" si="6"/>
        <v>0</v>
      </c>
      <c r="AJ100" s="8">
        <f t="shared" si="7"/>
        <v>0</v>
      </c>
      <c r="AK100" s="8">
        <f t="shared" si="8"/>
        <v>0</v>
      </c>
      <c r="AL100" s="8">
        <f t="shared" si="9"/>
        <v>0</v>
      </c>
      <c r="AM100" s="8">
        <f t="shared" si="10"/>
        <v>0</v>
      </c>
      <c r="AN100" s="8">
        <f t="shared" si="11"/>
        <v>25000</v>
      </c>
    </row>
    <row r="101" spans="1:40" ht="41.45" customHeight="1" x14ac:dyDescent="0.2">
      <c r="A101" s="5" t="s">
        <v>166</v>
      </c>
      <c r="B101" s="6" t="s">
        <v>167</v>
      </c>
      <c r="C101" s="6" t="s">
        <v>137</v>
      </c>
      <c r="D101" s="7" t="s">
        <v>168</v>
      </c>
      <c r="E101" s="8">
        <f t="shared" si="232"/>
        <v>1800000</v>
      </c>
      <c r="F101" s="9">
        <v>1800000</v>
      </c>
      <c r="G101" s="9"/>
      <c r="H101" s="9"/>
      <c r="I101" s="9"/>
      <c r="J101" s="9">
        <f t="shared" si="238"/>
        <v>0</v>
      </c>
      <c r="K101" s="9"/>
      <c r="L101" s="9"/>
      <c r="M101" s="9"/>
      <c r="N101" s="9"/>
      <c r="O101" s="9">
        <f t="shared" si="233"/>
        <v>0</v>
      </c>
      <c r="P101" s="9">
        <f t="shared" si="234"/>
        <v>1800000</v>
      </c>
      <c r="Q101" s="8">
        <f t="shared" si="235"/>
        <v>-200000</v>
      </c>
      <c r="R101" s="9">
        <v>-200000</v>
      </c>
      <c r="S101" s="9"/>
      <c r="T101" s="9"/>
      <c r="U101" s="9"/>
      <c r="V101" s="9">
        <f t="shared" si="239"/>
        <v>0</v>
      </c>
      <c r="W101" s="9"/>
      <c r="X101" s="9"/>
      <c r="Y101" s="9"/>
      <c r="Z101" s="9"/>
      <c r="AA101" s="9">
        <f t="shared" si="236"/>
        <v>0</v>
      </c>
      <c r="AB101" s="9">
        <f t="shared" si="237"/>
        <v>-200000</v>
      </c>
      <c r="AC101" s="8">
        <f t="shared" si="3"/>
        <v>1600000</v>
      </c>
      <c r="AD101" s="8">
        <f t="shared" si="22"/>
        <v>1600000</v>
      </c>
      <c r="AE101" s="8">
        <f t="shared" si="4"/>
        <v>0</v>
      </c>
      <c r="AF101" s="8">
        <f t="shared" si="12"/>
        <v>0</v>
      </c>
      <c r="AG101" s="8">
        <f t="shared" si="13"/>
        <v>0</v>
      </c>
      <c r="AH101" s="8">
        <f t="shared" si="5"/>
        <v>0</v>
      </c>
      <c r="AI101" s="8">
        <f t="shared" si="6"/>
        <v>0</v>
      </c>
      <c r="AJ101" s="8">
        <f t="shared" si="7"/>
        <v>0</v>
      </c>
      <c r="AK101" s="8">
        <f t="shared" si="8"/>
        <v>0</v>
      </c>
      <c r="AL101" s="8">
        <f t="shared" si="9"/>
        <v>0</v>
      </c>
      <c r="AM101" s="8">
        <f t="shared" si="10"/>
        <v>0</v>
      </c>
      <c r="AN101" s="8">
        <f t="shared" si="11"/>
        <v>1600000</v>
      </c>
    </row>
    <row r="102" spans="1:40" ht="51.75" hidden="1" customHeight="1" x14ac:dyDescent="0.2">
      <c r="A102" s="5" t="s">
        <v>169</v>
      </c>
      <c r="B102" s="6" t="s">
        <v>170</v>
      </c>
      <c r="C102" s="6" t="s">
        <v>137</v>
      </c>
      <c r="D102" s="7" t="s">
        <v>171</v>
      </c>
      <c r="E102" s="8">
        <f t="shared" si="232"/>
        <v>0</v>
      </c>
      <c r="F102" s="9"/>
      <c r="G102" s="9"/>
      <c r="H102" s="9"/>
      <c r="I102" s="9"/>
      <c r="J102" s="9">
        <f t="shared" si="238"/>
        <v>0</v>
      </c>
      <c r="K102" s="9"/>
      <c r="L102" s="9"/>
      <c r="M102" s="9"/>
      <c r="N102" s="9"/>
      <c r="O102" s="9">
        <f t="shared" si="233"/>
        <v>0</v>
      </c>
      <c r="P102" s="9">
        <f t="shared" si="234"/>
        <v>0</v>
      </c>
      <c r="Q102" s="8">
        <f t="shared" si="235"/>
        <v>0</v>
      </c>
      <c r="R102" s="9"/>
      <c r="S102" s="9"/>
      <c r="T102" s="9"/>
      <c r="U102" s="9"/>
      <c r="V102" s="9">
        <f t="shared" si="239"/>
        <v>0</v>
      </c>
      <c r="W102" s="9"/>
      <c r="X102" s="9"/>
      <c r="Y102" s="9"/>
      <c r="Z102" s="9"/>
      <c r="AA102" s="9">
        <f t="shared" si="236"/>
        <v>0</v>
      </c>
      <c r="AB102" s="9">
        <f t="shared" si="237"/>
        <v>0</v>
      </c>
      <c r="AC102" s="8">
        <f t="shared" si="3"/>
        <v>0</v>
      </c>
      <c r="AD102" s="8">
        <f t="shared" si="22"/>
        <v>0</v>
      </c>
      <c r="AE102" s="8">
        <f t="shared" si="4"/>
        <v>0</v>
      </c>
      <c r="AF102" s="8">
        <f t="shared" si="12"/>
        <v>0</v>
      </c>
      <c r="AG102" s="8">
        <f t="shared" si="13"/>
        <v>0</v>
      </c>
      <c r="AH102" s="8">
        <f t="shared" si="5"/>
        <v>0</v>
      </c>
      <c r="AI102" s="8">
        <f t="shared" si="6"/>
        <v>0</v>
      </c>
      <c r="AJ102" s="8">
        <f t="shared" si="7"/>
        <v>0</v>
      </c>
      <c r="AK102" s="8">
        <f t="shared" si="8"/>
        <v>0</v>
      </c>
      <c r="AL102" s="8">
        <f t="shared" si="9"/>
        <v>0</v>
      </c>
      <c r="AM102" s="8">
        <f t="shared" si="10"/>
        <v>0</v>
      </c>
      <c r="AN102" s="8">
        <f t="shared" si="11"/>
        <v>0</v>
      </c>
    </row>
    <row r="103" spans="1:40" ht="40.15" customHeight="1" x14ac:dyDescent="0.2">
      <c r="A103" s="5" t="s">
        <v>264</v>
      </c>
      <c r="B103" s="6">
        <v>3090</v>
      </c>
      <c r="C103" s="6">
        <v>1030</v>
      </c>
      <c r="D103" s="7" t="s">
        <v>263</v>
      </c>
      <c r="E103" s="8">
        <f t="shared" si="232"/>
        <v>360000</v>
      </c>
      <c r="F103" s="9">
        <v>360000</v>
      </c>
      <c r="G103" s="9"/>
      <c r="H103" s="9"/>
      <c r="I103" s="9"/>
      <c r="J103" s="9">
        <f t="shared" si="238"/>
        <v>0</v>
      </c>
      <c r="K103" s="9"/>
      <c r="L103" s="9"/>
      <c r="M103" s="9"/>
      <c r="N103" s="9"/>
      <c r="O103" s="9">
        <f>K103</f>
        <v>0</v>
      </c>
      <c r="P103" s="9">
        <f>E103+J103</f>
        <v>360000</v>
      </c>
      <c r="Q103" s="8">
        <f t="shared" si="235"/>
        <v>0</v>
      </c>
      <c r="R103" s="9"/>
      <c r="S103" s="9"/>
      <c r="T103" s="9"/>
      <c r="U103" s="9"/>
      <c r="V103" s="9">
        <f t="shared" si="239"/>
        <v>0</v>
      </c>
      <c r="W103" s="9"/>
      <c r="X103" s="9"/>
      <c r="Y103" s="9"/>
      <c r="Z103" s="9"/>
      <c r="AA103" s="9">
        <f>W103</f>
        <v>0</v>
      </c>
      <c r="AB103" s="9">
        <f>Q103+V103</f>
        <v>0</v>
      </c>
      <c r="AC103" s="8">
        <f t="shared" si="3"/>
        <v>360000</v>
      </c>
      <c r="AD103" s="8">
        <f t="shared" ref="AD103:AN105" si="240">F103+R103</f>
        <v>360000</v>
      </c>
      <c r="AE103" s="8">
        <f t="shared" si="240"/>
        <v>0</v>
      </c>
      <c r="AF103" s="8">
        <f t="shared" si="240"/>
        <v>0</v>
      </c>
      <c r="AG103" s="8">
        <f t="shared" si="240"/>
        <v>0</v>
      </c>
      <c r="AH103" s="8">
        <f t="shared" si="240"/>
        <v>0</v>
      </c>
      <c r="AI103" s="8">
        <f t="shared" si="240"/>
        <v>0</v>
      </c>
      <c r="AJ103" s="8">
        <f t="shared" si="240"/>
        <v>0</v>
      </c>
      <c r="AK103" s="8">
        <f t="shared" si="240"/>
        <v>0</v>
      </c>
      <c r="AL103" s="8">
        <f t="shared" si="240"/>
        <v>0</v>
      </c>
      <c r="AM103" s="8">
        <f t="shared" si="240"/>
        <v>0</v>
      </c>
      <c r="AN103" s="8">
        <f t="shared" si="240"/>
        <v>360000</v>
      </c>
    </row>
    <row r="104" spans="1:40" ht="63.75" customHeight="1" x14ac:dyDescent="0.2">
      <c r="A104" s="28" t="s">
        <v>311</v>
      </c>
      <c r="B104" s="29" t="s">
        <v>312</v>
      </c>
      <c r="C104" s="29" t="s">
        <v>154</v>
      </c>
      <c r="D104" s="7" t="s">
        <v>317</v>
      </c>
      <c r="E104" s="8">
        <f t="shared" si="232"/>
        <v>6025801</v>
      </c>
      <c r="F104" s="9">
        <v>6025801</v>
      </c>
      <c r="G104" s="9">
        <v>4300000</v>
      </c>
      <c r="H104" s="9">
        <v>273500</v>
      </c>
      <c r="I104" s="9"/>
      <c r="J104" s="9">
        <f t="shared" si="238"/>
        <v>200000</v>
      </c>
      <c r="K104" s="9"/>
      <c r="L104" s="9">
        <v>200000</v>
      </c>
      <c r="M104" s="9">
        <v>125000</v>
      </c>
      <c r="N104" s="9"/>
      <c r="O104" s="9">
        <f>K104</f>
        <v>0</v>
      </c>
      <c r="P104" s="9">
        <f>E104+J104</f>
        <v>6225801</v>
      </c>
      <c r="Q104" s="8">
        <f t="shared" ref="Q104" si="241">R104+U104</f>
        <v>-108240</v>
      </c>
      <c r="R104" s="9">
        <v>-108240</v>
      </c>
      <c r="S104" s="9">
        <v>-90000</v>
      </c>
      <c r="T104" s="9">
        <v>-19180</v>
      </c>
      <c r="U104" s="9"/>
      <c r="V104" s="9">
        <f t="shared" si="239"/>
        <v>0</v>
      </c>
      <c r="W104" s="9"/>
      <c r="X104" s="9"/>
      <c r="Y104" s="9"/>
      <c r="Z104" s="9"/>
      <c r="AA104" s="9">
        <f>W104</f>
        <v>0</v>
      </c>
      <c r="AB104" s="9">
        <f>Q104+V104</f>
        <v>-108240</v>
      </c>
      <c r="AC104" s="8">
        <f t="shared" ref="AC104" si="242">E104+Q104</f>
        <v>5917561</v>
      </c>
      <c r="AD104" s="8">
        <f t="shared" ref="AD104" si="243">F104+R104</f>
        <v>5917561</v>
      </c>
      <c r="AE104" s="8">
        <f t="shared" ref="AE104" si="244">G104+S104</f>
        <v>4210000</v>
      </c>
      <c r="AF104" s="8">
        <f t="shared" ref="AF104" si="245">H104+T104</f>
        <v>254320</v>
      </c>
      <c r="AG104" s="8">
        <f t="shared" ref="AG104" si="246">I104+U104</f>
        <v>0</v>
      </c>
      <c r="AH104" s="8">
        <f t="shared" ref="AH104" si="247">J104+V104</f>
        <v>200000</v>
      </c>
      <c r="AI104" s="8">
        <f t="shared" ref="AI104" si="248">K104+W104</f>
        <v>0</v>
      </c>
      <c r="AJ104" s="8">
        <f t="shared" ref="AJ104" si="249">L104+X104</f>
        <v>200000</v>
      </c>
      <c r="AK104" s="8">
        <f t="shared" ref="AK104" si="250">M104+Y104</f>
        <v>125000</v>
      </c>
      <c r="AL104" s="8">
        <f t="shared" ref="AL104" si="251">N104+Z104</f>
        <v>0</v>
      </c>
      <c r="AM104" s="8">
        <f t="shared" ref="AM104" si="252">O104+AA104</f>
        <v>0</v>
      </c>
      <c r="AN104" s="8">
        <f t="shared" ref="AN104" si="253">P104+AB104</f>
        <v>6117561</v>
      </c>
    </row>
    <row r="105" spans="1:40" ht="51.6" customHeight="1" x14ac:dyDescent="0.2">
      <c r="A105" s="28" t="s">
        <v>244</v>
      </c>
      <c r="B105" s="29" t="s">
        <v>245</v>
      </c>
      <c r="C105" s="29" t="s">
        <v>154</v>
      </c>
      <c r="D105" s="7" t="s">
        <v>302</v>
      </c>
      <c r="E105" s="8">
        <f t="shared" si="232"/>
        <v>273200</v>
      </c>
      <c r="F105" s="9">
        <v>273200</v>
      </c>
      <c r="G105" s="9">
        <v>113200</v>
      </c>
      <c r="H105" s="9">
        <v>118000</v>
      </c>
      <c r="I105" s="9"/>
      <c r="J105" s="9">
        <f t="shared" si="238"/>
        <v>0</v>
      </c>
      <c r="K105" s="9"/>
      <c r="L105" s="9"/>
      <c r="M105" s="9"/>
      <c r="N105" s="9"/>
      <c r="O105" s="9">
        <f>K105</f>
        <v>0</v>
      </c>
      <c r="P105" s="9">
        <f>E105+J105</f>
        <v>273200</v>
      </c>
      <c r="Q105" s="8">
        <f>R105+U105</f>
        <v>-32300</v>
      </c>
      <c r="R105" s="9">
        <v>-32300</v>
      </c>
      <c r="S105" s="9">
        <v>-12200</v>
      </c>
      <c r="T105" s="9">
        <v>-12500</v>
      </c>
      <c r="U105" s="9"/>
      <c r="V105" s="9">
        <f t="shared" si="239"/>
        <v>0</v>
      </c>
      <c r="W105" s="9"/>
      <c r="X105" s="9"/>
      <c r="Y105" s="9"/>
      <c r="Z105" s="9"/>
      <c r="AA105" s="9">
        <f>W105</f>
        <v>0</v>
      </c>
      <c r="AB105" s="9">
        <f>Q105+V105</f>
        <v>-32300</v>
      </c>
      <c r="AC105" s="8">
        <f>E105+Q105</f>
        <v>240900</v>
      </c>
      <c r="AD105" s="8">
        <f t="shared" si="240"/>
        <v>240900</v>
      </c>
      <c r="AE105" s="8">
        <f t="shared" si="240"/>
        <v>101000</v>
      </c>
      <c r="AF105" s="8">
        <f t="shared" si="240"/>
        <v>105500</v>
      </c>
      <c r="AG105" s="8">
        <f t="shared" si="240"/>
        <v>0</v>
      </c>
      <c r="AH105" s="8">
        <f t="shared" si="240"/>
        <v>0</v>
      </c>
      <c r="AI105" s="8">
        <f t="shared" si="240"/>
        <v>0</v>
      </c>
      <c r="AJ105" s="8">
        <f t="shared" si="240"/>
        <v>0</v>
      </c>
      <c r="AK105" s="8">
        <f t="shared" si="240"/>
        <v>0</v>
      </c>
      <c r="AL105" s="8">
        <f t="shared" si="240"/>
        <v>0</v>
      </c>
      <c r="AM105" s="8">
        <f t="shared" si="240"/>
        <v>0</v>
      </c>
      <c r="AN105" s="8">
        <f t="shared" si="240"/>
        <v>240900</v>
      </c>
    </row>
    <row r="106" spans="1:40" ht="76.900000000000006" customHeight="1" x14ac:dyDescent="0.2">
      <c r="A106" s="5" t="s">
        <v>172</v>
      </c>
      <c r="B106" s="6" t="s">
        <v>173</v>
      </c>
      <c r="C106" s="6" t="s">
        <v>126</v>
      </c>
      <c r="D106" s="7" t="s">
        <v>174</v>
      </c>
      <c r="E106" s="8">
        <f t="shared" si="232"/>
        <v>1900000</v>
      </c>
      <c r="F106" s="9">
        <v>1900000</v>
      </c>
      <c r="G106" s="9"/>
      <c r="H106" s="9"/>
      <c r="I106" s="9"/>
      <c r="J106" s="9">
        <f t="shared" si="238"/>
        <v>0</v>
      </c>
      <c r="K106" s="9"/>
      <c r="L106" s="9"/>
      <c r="M106" s="9"/>
      <c r="N106" s="9"/>
      <c r="O106" s="9">
        <f t="shared" si="233"/>
        <v>0</v>
      </c>
      <c r="P106" s="9">
        <f t="shared" si="234"/>
        <v>1900000</v>
      </c>
      <c r="Q106" s="8">
        <f t="shared" si="235"/>
        <v>-350000</v>
      </c>
      <c r="R106" s="9">
        <v>-350000</v>
      </c>
      <c r="S106" s="9"/>
      <c r="T106" s="9"/>
      <c r="U106" s="9"/>
      <c r="V106" s="9">
        <f t="shared" si="239"/>
        <v>0</v>
      </c>
      <c r="W106" s="9"/>
      <c r="X106" s="9"/>
      <c r="Y106" s="9"/>
      <c r="Z106" s="9"/>
      <c r="AA106" s="9">
        <f t="shared" si="236"/>
        <v>0</v>
      </c>
      <c r="AB106" s="9">
        <f t="shared" si="237"/>
        <v>-350000</v>
      </c>
      <c r="AC106" s="8">
        <f t="shared" si="3"/>
        <v>1550000</v>
      </c>
      <c r="AD106" s="8">
        <f t="shared" si="22"/>
        <v>1550000</v>
      </c>
      <c r="AE106" s="8">
        <f t="shared" si="4"/>
        <v>0</v>
      </c>
      <c r="AF106" s="8">
        <f t="shared" si="12"/>
        <v>0</v>
      </c>
      <c r="AG106" s="8">
        <f t="shared" si="13"/>
        <v>0</v>
      </c>
      <c r="AH106" s="8">
        <f t="shared" si="5"/>
        <v>0</v>
      </c>
      <c r="AI106" s="8">
        <f t="shared" si="6"/>
        <v>0</v>
      </c>
      <c r="AJ106" s="8">
        <f t="shared" si="7"/>
        <v>0</v>
      </c>
      <c r="AK106" s="8">
        <f t="shared" si="8"/>
        <v>0</v>
      </c>
      <c r="AL106" s="8">
        <f t="shared" si="9"/>
        <v>0</v>
      </c>
      <c r="AM106" s="8">
        <f t="shared" si="10"/>
        <v>0</v>
      </c>
      <c r="AN106" s="8">
        <f t="shared" si="11"/>
        <v>1550000</v>
      </c>
    </row>
    <row r="107" spans="1:40" ht="55.5" customHeight="1" x14ac:dyDescent="0.2">
      <c r="A107" s="28" t="s">
        <v>313</v>
      </c>
      <c r="B107" s="29" t="s">
        <v>314</v>
      </c>
      <c r="C107" s="29" t="s">
        <v>161</v>
      </c>
      <c r="D107" s="7" t="s">
        <v>318</v>
      </c>
      <c r="E107" s="8">
        <f t="shared" si="232"/>
        <v>383934</v>
      </c>
      <c r="F107" s="9">
        <f>245718+138216</f>
        <v>383934</v>
      </c>
      <c r="G107" s="9">
        <f>201408+113291</f>
        <v>314699</v>
      </c>
      <c r="H107" s="9"/>
      <c r="I107" s="9"/>
      <c r="J107" s="9">
        <f t="shared" si="238"/>
        <v>0</v>
      </c>
      <c r="K107" s="9"/>
      <c r="L107" s="9"/>
      <c r="M107" s="9"/>
      <c r="N107" s="9"/>
      <c r="O107" s="9">
        <f t="shared" ref="O107" si="254">K107</f>
        <v>0</v>
      </c>
      <c r="P107" s="9">
        <f t="shared" ref="P107" si="255">E107+J107</f>
        <v>383934</v>
      </c>
      <c r="Q107" s="8">
        <f t="shared" ref="Q107" si="256">R107+U107</f>
        <v>0</v>
      </c>
      <c r="R107" s="9"/>
      <c r="S107" s="9"/>
      <c r="T107" s="9"/>
      <c r="U107" s="9"/>
      <c r="V107" s="9">
        <f t="shared" si="239"/>
        <v>0</v>
      </c>
      <c r="W107" s="9"/>
      <c r="X107" s="9"/>
      <c r="Y107" s="9"/>
      <c r="Z107" s="9"/>
      <c r="AA107" s="9">
        <f t="shared" ref="AA107" si="257">W107</f>
        <v>0</v>
      </c>
      <c r="AB107" s="9">
        <f t="shared" ref="AB107" si="258">Q107+V107</f>
        <v>0</v>
      </c>
      <c r="AC107" s="8">
        <f t="shared" ref="AC107" si="259">E107+Q107</f>
        <v>383934</v>
      </c>
      <c r="AD107" s="8">
        <f t="shared" ref="AD107" si="260">F107+R107</f>
        <v>383934</v>
      </c>
      <c r="AE107" s="8">
        <f t="shared" ref="AE107" si="261">G107+S107</f>
        <v>314699</v>
      </c>
      <c r="AF107" s="8">
        <f t="shared" ref="AF107" si="262">H107+T107</f>
        <v>0</v>
      </c>
      <c r="AG107" s="8">
        <f t="shared" ref="AG107" si="263">I107+U107</f>
        <v>0</v>
      </c>
      <c r="AH107" s="8">
        <f t="shared" ref="AH107" si="264">J107+V107</f>
        <v>0</v>
      </c>
      <c r="AI107" s="8">
        <f t="shared" ref="AI107" si="265">K107+W107</f>
        <v>0</v>
      </c>
      <c r="AJ107" s="8">
        <f t="shared" ref="AJ107" si="266">L107+X107</f>
        <v>0</v>
      </c>
      <c r="AK107" s="8">
        <f t="shared" ref="AK107" si="267">M107+Y107</f>
        <v>0</v>
      </c>
      <c r="AL107" s="8">
        <f t="shared" ref="AL107" si="268">N107+Z107</f>
        <v>0</v>
      </c>
      <c r="AM107" s="8">
        <f t="shared" ref="AM107" si="269">O107+AA107</f>
        <v>0</v>
      </c>
      <c r="AN107" s="8">
        <f t="shared" ref="AN107" si="270">P107+AB107</f>
        <v>383934</v>
      </c>
    </row>
    <row r="108" spans="1:40" ht="39.75" hidden="1" customHeight="1" x14ac:dyDescent="0.2">
      <c r="A108" s="5" t="s">
        <v>175</v>
      </c>
      <c r="B108" s="6" t="s">
        <v>176</v>
      </c>
      <c r="C108" s="6" t="s">
        <v>46</v>
      </c>
      <c r="D108" s="7" t="s">
        <v>303</v>
      </c>
      <c r="E108" s="8">
        <f t="shared" si="232"/>
        <v>0</v>
      </c>
      <c r="F108" s="9"/>
      <c r="G108" s="9"/>
      <c r="H108" s="9"/>
      <c r="I108" s="9"/>
      <c r="J108" s="9">
        <f t="shared" si="238"/>
        <v>0</v>
      </c>
      <c r="K108" s="9"/>
      <c r="L108" s="9"/>
      <c r="M108" s="9"/>
      <c r="N108" s="9"/>
      <c r="O108" s="9">
        <f t="shared" si="233"/>
        <v>0</v>
      </c>
      <c r="P108" s="9">
        <f t="shared" si="234"/>
        <v>0</v>
      </c>
      <c r="Q108" s="8">
        <f t="shared" si="235"/>
        <v>0</v>
      </c>
      <c r="R108" s="9"/>
      <c r="S108" s="9"/>
      <c r="T108" s="9"/>
      <c r="U108" s="9"/>
      <c r="V108" s="9">
        <f t="shared" si="239"/>
        <v>0</v>
      </c>
      <c r="W108" s="9"/>
      <c r="X108" s="9"/>
      <c r="Y108" s="9"/>
      <c r="Z108" s="9"/>
      <c r="AA108" s="9">
        <f t="shared" si="236"/>
        <v>0</v>
      </c>
      <c r="AB108" s="9">
        <f t="shared" si="237"/>
        <v>0</v>
      </c>
      <c r="AC108" s="8">
        <f t="shared" si="3"/>
        <v>0</v>
      </c>
      <c r="AD108" s="8">
        <f t="shared" si="22"/>
        <v>0</v>
      </c>
      <c r="AE108" s="8">
        <f t="shared" si="4"/>
        <v>0</v>
      </c>
      <c r="AF108" s="8">
        <f t="shared" si="12"/>
        <v>0</v>
      </c>
      <c r="AG108" s="8">
        <f t="shared" si="13"/>
        <v>0</v>
      </c>
      <c r="AH108" s="8">
        <f t="shared" si="5"/>
        <v>0</v>
      </c>
      <c r="AI108" s="8">
        <f t="shared" si="6"/>
        <v>0</v>
      </c>
      <c r="AJ108" s="8">
        <f t="shared" si="7"/>
        <v>0</v>
      </c>
      <c r="AK108" s="8">
        <f t="shared" si="8"/>
        <v>0</v>
      </c>
      <c r="AL108" s="8">
        <f t="shared" si="9"/>
        <v>0</v>
      </c>
      <c r="AM108" s="8">
        <f t="shared" si="10"/>
        <v>0</v>
      </c>
      <c r="AN108" s="8">
        <f t="shared" si="11"/>
        <v>0</v>
      </c>
    </row>
    <row r="109" spans="1:40" ht="27.75" customHeight="1" x14ac:dyDescent="0.2">
      <c r="A109" s="5" t="s">
        <v>177</v>
      </c>
      <c r="B109" s="6" t="s">
        <v>45</v>
      </c>
      <c r="C109" s="6" t="s">
        <v>46</v>
      </c>
      <c r="D109" s="7" t="s">
        <v>47</v>
      </c>
      <c r="E109" s="8">
        <f t="shared" si="232"/>
        <v>1125000</v>
      </c>
      <c r="F109" s="9">
        <v>1125000</v>
      </c>
      <c r="G109" s="9"/>
      <c r="H109" s="9"/>
      <c r="I109" s="9"/>
      <c r="J109" s="9">
        <f t="shared" si="238"/>
        <v>0</v>
      </c>
      <c r="K109" s="9"/>
      <c r="L109" s="9"/>
      <c r="M109" s="9"/>
      <c r="N109" s="9"/>
      <c r="O109" s="9">
        <f t="shared" si="233"/>
        <v>0</v>
      </c>
      <c r="P109" s="9">
        <f t="shared" si="234"/>
        <v>1125000</v>
      </c>
      <c r="Q109" s="8">
        <f t="shared" si="235"/>
        <v>0</v>
      </c>
      <c r="R109" s="9"/>
      <c r="S109" s="9"/>
      <c r="T109" s="9"/>
      <c r="U109" s="9"/>
      <c r="V109" s="9">
        <f t="shared" si="239"/>
        <v>0</v>
      </c>
      <c r="W109" s="9"/>
      <c r="X109" s="9"/>
      <c r="Y109" s="9"/>
      <c r="Z109" s="9"/>
      <c r="AA109" s="9">
        <f t="shared" si="236"/>
        <v>0</v>
      </c>
      <c r="AB109" s="9">
        <f t="shared" si="237"/>
        <v>0</v>
      </c>
      <c r="AC109" s="8">
        <f t="shared" si="3"/>
        <v>1125000</v>
      </c>
      <c r="AD109" s="8">
        <f t="shared" si="22"/>
        <v>1125000</v>
      </c>
      <c r="AE109" s="8">
        <f t="shared" si="4"/>
        <v>0</v>
      </c>
      <c r="AF109" s="8">
        <f t="shared" si="12"/>
        <v>0</v>
      </c>
      <c r="AG109" s="8">
        <f t="shared" si="13"/>
        <v>0</v>
      </c>
      <c r="AH109" s="8">
        <f t="shared" si="5"/>
        <v>0</v>
      </c>
      <c r="AI109" s="8">
        <f t="shared" si="6"/>
        <v>0</v>
      </c>
      <c r="AJ109" s="8">
        <f t="shared" si="7"/>
        <v>0</v>
      </c>
      <c r="AK109" s="8">
        <f t="shared" si="8"/>
        <v>0</v>
      </c>
      <c r="AL109" s="8">
        <f t="shared" si="9"/>
        <v>0</v>
      </c>
      <c r="AM109" s="8">
        <f t="shared" si="10"/>
        <v>0</v>
      </c>
      <c r="AN109" s="8">
        <f t="shared" si="11"/>
        <v>1125000</v>
      </c>
    </row>
    <row r="110" spans="1:40" ht="33.75" customHeight="1" x14ac:dyDescent="0.2">
      <c r="A110" s="18" t="s">
        <v>178</v>
      </c>
      <c r="B110" s="19" t="s">
        <v>18</v>
      </c>
      <c r="C110" s="19" t="s">
        <v>18</v>
      </c>
      <c r="D110" s="20" t="s">
        <v>321</v>
      </c>
      <c r="E110" s="21">
        <f>E111</f>
        <v>49791320</v>
      </c>
      <c r="F110" s="21">
        <f t="shared" ref="F110:AB110" si="271">F111</f>
        <v>49791320</v>
      </c>
      <c r="G110" s="21">
        <f t="shared" si="271"/>
        <v>27445300</v>
      </c>
      <c r="H110" s="21">
        <f t="shared" si="271"/>
        <v>4248750</v>
      </c>
      <c r="I110" s="21">
        <f t="shared" si="271"/>
        <v>0</v>
      </c>
      <c r="J110" s="21">
        <f t="shared" si="271"/>
        <v>4236203</v>
      </c>
      <c r="K110" s="21">
        <f t="shared" si="271"/>
        <v>3116203</v>
      </c>
      <c r="L110" s="21">
        <f t="shared" si="271"/>
        <v>1120000</v>
      </c>
      <c r="M110" s="21">
        <f t="shared" si="271"/>
        <v>207800</v>
      </c>
      <c r="N110" s="21">
        <f t="shared" si="271"/>
        <v>5600</v>
      </c>
      <c r="O110" s="21">
        <f t="shared" si="271"/>
        <v>3116203</v>
      </c>
      <c r="P110" s="21">
        <f t="shared" si="271"/>
        <v>54027523</v>
      </c>
      <c r="Q110" s="21">
        <f>Q111</f>
        <v>1856402</v>
      </c>
      <c r="R110" s="21">
        <f t="shared" si="271"/>
        <v>1856402</v>
      </c>
      <c r="S110" s="21">
        <f t="shared" si="271"/>
        <v>601500</v>
      </c>
      <c r="T110" s="21">
        <f t="shared" si="271"/>
        <v>666000</v>
      </c>
      <c r="U110" s="21">
        <f t="shared" si="271"/>
        <v>0</v>
      </c>
      <c r="V110" s="21">
        <f t="shared" si="271"/>
        <v>265209</v>
      </c>
      <c r="W110" s="21">
        <f t="shared" si="271"/>
        <v>265209</v>
      </c>
      <c r="X110" s="21">
        <f t="shared" si="271"/>
        <v>0</v>
      </c>
      <c r="Y110" s="21">
        <f t="shared" si="271"/>
        <v>0</v>
      </c>
      <c r="Z110" s="21">
        <v>0</v>
      </c>
      <c r="AA110" s="21">
        <f t="shared" si="271"/>
        <v>265209</v>
      </c>
      <c r="AB110" s="21">
        <f t="shared" si="271"/>
        <v>2121611</v>
      </c>
      <c r="AC110" s="21">
        <f t="shared" si="3"/>
        <v>51647722</v>
      </c>
      <c r="AD110" s="21">
        <f t="shared" si="22"/>
        <v>51647722</v>
      </c>
      <c r="AE110" s="21">
        <f t="shared" si="4"/>
        <v>28046800</v>
      </c>
      <c r="AF110" s="21">
        <f t="shared" si="12"/>
        <v>4914750</v>
      </c>
      <c r="AG110" s="21">
        <f t="shared" si="13"/>
        <v>0</v>
      </c>
      <c r="AH110" s="21">
        <f t="shared" si="5"/>
        <v>4501412</v>
      </c>
      <c r="AI110" s="21">
        <f t="shared" si="6"/>
        <v>3381412</v>
      </c>
      <c r="AJ110" s="21">
        <f t="shared" si="7"/>
        <v>1120000</v>
      </c>
      <c r="AK110" s="21">
        <f t="shared" si="8"/>
        <v>207800</v>
      </c>
      <c r="AL110" s="21">
        <f t="shared" si="9"/>
        <v>5600</v>
      </c>
      <c r="AM110" s="21">
        <f t="shared" si="10"/>
        <v>3381412</v>
      </c>
      <c r="AN110" s="21">
        <f t="shared" si="11"/>
        <v>56149134</v>
      </c>
    </row>
    <row r="111" spans="1:40" ht="30.75" customHeight="1" x14ac:dyDescent="0.2">
      <c r="A111" s="18" t="s">
        <v>179</v>
      </c>
      <c r="B111" s="19" t="s">
        <v>18</v>
      </c>
      <c r="C111" s="19" t="s">
        <v>18</v>
      </c>
      <c r="D111" s="20" t="s">
        <v>321</v>
      </c>
      <c r="E111" s="21">
        <f>SUM(E112:E121)</f>
        <v>49791320</v>
      </c>
      <c r="F111" s="21">
        <f t="shared" ref="F111:P111" si="272">SUM(F112:F121)</f>
        <v>49791320</v>
      </c>
      <c r="G111" s="21">
        <f t="shared" si="272"/>
        <v>27445300</v>
      </c>
      <c r="H111" s="21">
        <f t="shared" si="272"/>
        <v>4248750</v>
      </c>
      <c r="I111" s="21">
        <f t="shared" si="272"/>
        <v>0</v>
      </c>
      <c r="J111" s="21">
        <f t="shared" si="272"/>
        <v>4236203</v>
      </c>
      <c r="K111" s="21">
        <f t="shared" si="272"/>
        <v>3116203</v>
      </c>
      <c r="L111" s="21">
        <f t="shared" si="272"/>
        <v>1120000</v>
      </c>
      <c r="M111" s="21">
        <f t="shared" si="272"/>
        <v>207800</v>
      </c>
      <c r="N111" s="21">
        <f t="shared" si="272"/>
        <v>5600</v>
      </c>
      <c r="O111" s="21">
        <f t="shared" si="272"/>
        <v>3116203</v>
      </c>
      <c r="P111" s="21">
        <f t="shared" si="272"/>
        <v>54027523</v>
      </c>
      <c r="Q111" s="21">
        <f t="shared" ref="Q111:AB111" si="273">SUM(Q112:Q121)</f>
        <v>1856402</v>
      </c>
      <c r="R111" s="21">
        <f t="shared" si="273"/>
        <v>1856402</v>
      </c>
      <c r="S111" s="21">
        <f t="shared" si="273"/>
        <v>601500</v>
      </c>
      <c r="T111" s="21">
        <f t="shared" si="273"/>
        <v>666000</v>
      </c>
      <c r="U111" s="21">
        <f t="shared" si="273"/>
        <v>0</v>
      </c>
      <c r="V111" s="21">
        <f t="shared" si="273"/>
        <v>265209</v>
      </c>
      <c r="W111" s="21">
        <f t="shared" si="273"/>
        <v>265209</v>
      </c>
      <c r="X111" s="21">
        <f t="shared" si="273"/>
        <v>0</v>
      </c>
      <c r="Y111" s="21">
        <f t="shared" si="273"/>
        <v>0</v>
      </c>
      <c r="Z111" s="21">
        <f t="shared" si="273"/>
        <v>0</v>
      </c>
      <c r="AA111" s="21">
        <f t="shared" si="273"/>
        <v>265209</v>
      </c>
      <c r="AB111" s="21">
        <f t="shared" si="273"/>
        <v>2121611</v>
      </c>
      <c r="AC111" s="21">
        <f t="shared" si="3"/>
        <v>51647722</v>
      </c>
      <c r="AD111" s="21">
        <f t="shared" si="22"/>
        <v>51647722</v>
      </c>
      <c r="AE111" s="21">
        <f t="shared" si="4"/>
        <v>28046800</v>
      </c>
      <c r="AF111" s="21">
        <f t="shared" si="12"/>
        <v>4914750</v>
      </c>
      <c r="AG111" s="21">
        <f t="shared" si="13"/>
        <v>0</v>
      </c>
      <c r="AH111" s="21">
        <f t="shared" si="5"/>
        <v>4501412</v>
      </c>
      <c r="AI111" s="21">
        <f t="shared" si="6"/>
        <v>3381412</v>
      </c>
      <c r="AJ111" s="21">
        <f t="shared" si="7"/>
        <v>1120000</v>
      </c>
      <c r="AK111" s="21">
        <f t="shared" si="8"/>
        <v>207800</v>
      </c>
      <c r="AL111" s="21">
        <f t="shared" si="9"/>
        <v>5600</v>
      </c>
      <c r="AM111" s="21">
        <f t="shared" si="10"/>
        <v>3381412</v>
      </c>
      <c r="AN111" s="21">
        <f t="shared" si="11"/>
        <v>56149134</v>
      </c>
    </row>
    <row r="112" spans="1:40" ht="39" customHeight="1" x14ac:dyDescent="0.2">
      <c r="A112" s="5" t="s">
        <v>180</v>
      </c>
      <c r="B112" s="6" t="s">
        <v>26</v>
      </c>
      <c r="C112" s="6" t="s">
        <v>23</v>
      </c>
      <c r="D112" s="7" t="s">
        <v>27</v>
      </c>
      <c r="E112" s="8">
        <f t="shared" ref="E112:E121" si="274">F112+I112</f>
        <v>1378850</v>
      </c>
      <c r="F112" s="9">
        <v>1378850</v>
      </c>
      <c r="G112" s="9">
        <v>820000</v>
      </c>
      <c r="H112" s="9">
        <v>208780</v>
      </c>
      <c r="I112" s="9"/>
      <c r="J112" s="9">
        <f>L112+O112</f>
        <v>0</v>
      </c>
      <c r="K112" s="9"/>
      <c r="L112" s="9"/>
      <c r="M112" s="9"/>
      <c r="N112" s="9"/>
      <c r="O112" s="9">
        <f t="shared" ref="O112:O121" si="275">K112</f>
        <v>0</v>
      </c>
      <c r="P112" s="9">
        <f t="shared" ref="P112:P120" si="276">E112+J112</f>
        <v>1378850</v>
      </c>
      <c r="Q112" s="8">
        <f t="shared" ref="Q112:Q121" si="277">R112+U112</f>
        <v>77019</v>
      </c>
      <c r="R112" s="9">
        <v>77019</v>
      </c>
      <c r="S112" s="9">
        <v>39500</v>
      </c>
      <c r="T112" s="9"/>
      <c r="U112" s="9"/>
      <c r="V112" s="9">
        <f>X112+AA112</f>
        <v>0</v>
      </c>
      <c r="W112" s="9"/>
      <c r="X112" s="9"/>
      <c r="Y112" s="9"/>
      <c r="Z112" s="9"/>
      <c r="AA112" s="9">
        <f t="shared" ref="AA112:AA121" si="278">W112</f>
        <v>0</v>
      </c>
      <c r="AB112" s="9">
        <f t="shared" ref="AB112:AB121" si="279">Q112+V112</f>
        <v>77019</v>
      </c>
      <c r="AC112" s="8">
        <f t="shared" si="3"/>
        <v>1455869</v>
      </c>
      <c r="AD112" s="8">
        <f t="shared" si="22"/>
        <v>1455869</v>
      </c>
      <c r="AE112" s="8">
        <f t="shared" si="4"/>
        <v>859500</v>
      </c>
      <c r="AF112" s="8">
        <f t="shared" si="12"/>
        <v>208780</v>
      </c>
      <c r="AG112" s="8">
        <f t="shared" si="13"/>
        <v>0</v>
      </c>
      <c r="AH112" s="8">
        <f t="shared" si="5"/>
        <v>0</v>
      </c>
      <c r="AI112" s="8">
        <f t="shared" si="6"/>
        <v>0</v>
      </c>
      <c r="AJ112" s="8">
        <f t="shared" si="7"/>
        <v>0</v>
      </c>
      <c r="AK112" s="8">
        <f t="shared" si="8"/>
        <v>0</v>
      </c>
      <c r="AL112" s="8">
        <f t="shared" si="9"/>
        <v>0</v>
      </c>
      <c r="AM112" s="8">
        <f t="shared" si="10"/>
        <v>0</v>
      </c>
      <c r="AN112" s="8">
        <f t="shared" si="11"/>
        <v>1455869</v>
      </c>
    </row>
    <row r="113" spans="1:40" ht="25.5" customHeight="1" x14ac:dyDescent="0.2">
      <c r="A113" s="5" t="s">
        <v>181</v>
      </c>
      <c r="B113" s="6" t="s">
        <v>182</v>
      </c>
      <c r="C113" s="6" t="s">
        <v>138</v>
      </c>
      <c r="D113" s="7" t="s">
        <v>183</v>
      </c>
      <c r="E113" s="8">
        <f t="shared" si="274"/>
        <v>3913000</v>
      </c>
      <c r="F113" s="9">
        <v>3913000</v>
      </c>
      <c r="G113" s="9">
        <v>2920000</v>
      </c>
      <c r="H113" s="9">
        <v>306900</v>
      </c>
      <c r="I113" s="9"/>
      <c r="J113" s="9">
        <f t="shared" ref="J113:J121" si="280">L113+O113</f>
        <v>332000</v>
      </c>
      <c r="K113" s="9">
        <v>32000</v>
      </c>
      <c r="L113" s="9">
        <v>300000</v>
      </c>
      <c r="M113" s="9">
        <v>207800</v>
      </c>
      <c r="N113" s="9"/>
      <c r="O113" s="9">
        <f t="shared" si="275"/>
        <v>32000</v>
      </c>
      <c r="P113" s="9">
        <f t="shared" si="276"/>
        <v>4245000</v>
      </c>
      <c r="Q113" s="8">
        <f t="shared" si="277"/>
        <v>239100</v>
      </c>
      <c r="R113" s="9">
        <v>239100</v>
      </c>
      <c r="S113" s="9">
        <v>32000</v>
      </c>
      <c r="T113" s="9">
        <v>200000</v>
      </c>
      <c r="U113" s="9"/>
      <c r="V113" s="9">
        <f t="shared" ref="V113:V121" si="281">X113+AA113</f>
        <v>0</v>
      </c>
      <c r="W113" s="9"/>
      <c r="X113" s="9"/>
      <c r="Y113" s="9"/>
      <c r="Z113" s="9"/>
      <c r="AA113" s="9">
        <f t="shared" si="278"/>
        <v>0</v>
      </c>
      <c r="AB113" s="9">
        <f t="shared" si="279"/>
        <v>239100</v>
      </c>
      <c r="AC113" s="8">
        <f t="shared" si="3"/>
        <v>4152100</v>
      </c>
      <c r="AD113" s="8">
        <f t="shared" si="22"/>
        <v>4152100</v>
      </c>
      <c r="AE113" s="8">
        <f t="shared" si="4"/>
        <v>2952000</v>
      </c>
      <c r="AF113" s="8">
        <f t="shared" si="12"/>
        <v>506900</v>
      </c>
      <c r="AG113" s="8">
        <f t="shared" si="13"/>
        <v>0</v>
      </c>
      <c r="AH113" s="8">
        <f t="shared" si="5"/>
        <v>332000</v>
      </c>
      <c r="AI113" s="8">
        <f t="shared" si="6"/>
        <v>32000</v>
      </c>
      <c r="AJ113" s="8">
        <f t="shared" si="7"/>
        <v>300000</v>
      </c>
      <c r="AK113" s="8">
        <f t="shared" si="8"/>
        <v>207800</v>
      </c>
      <c r="AL113" s="8">
        <f t="shared" si="9"/>
        <v>0</v>
      </c>
      <c r="AM113" s="8">
        <f t="shared" si="10"/>
        <v>32000</v>
      </c>
      <c r="AN113" s="8">
        <f t="shared" si="11"/>
        <v>4484100</v>
      </c>
    </row>
    <row r="114" spans="1:40" ht="26.25" customHeight="1" x14ac:dyDescent="0.2">
      <c r="A114" s="28" t="s">
        <v>315</v>
      </c>
      <c r="B114" s="29" t="s">
        <v>316</v>
      </c>
      <c r="C114" s="29" t="s">
        <v>34</v>
      </c>
      <c r="D114" s="7" t="s">
        <v>319</v>
      </c>
      <c r="E114" s="8">
        <f t="shared" si="274"/>
        <v>0</v>
      </c>
      <c r="F114" s="9"/>
      <c r="G114" s="9"/>
      <c r="H114" s="9"/>
      <c r="I114" s="9"/>
      <c r="J114" s="9">
        <f t="shared" si="280"/>
        <v>270813</v>
      </c>
      <c r="K114" s="9">
        <v>270813</v>
      </c>
      <c r="L114" s="9"/>
      <c r="M114" s="9"/>
      <c r="N114" s="9"/>
      <c r="O114" s="9">
        <f t="shared" ref="O114" si="282">K114</f>
        <v>270813</v>
      </c>
      <c r="P114" s="9">
        <f t="shared" ref="P114" si="283">E114+J114</f>
        <v>270813</v>
      </c>
      <c r="Q114" s="8">
        <f t="shared" ref="Q114" si="284">R114+U114</f>
        <v>0</v>
      </c>
      <c r="R114" s="9"/>
      <c r="S114" s="9"/>
      <c r="T114" s="9"/>
      <c r="U114" s="9"/>
      <c r="V114" s="9">
        <f t="shared" si="281"/>
        <v>0</v>
      </c>
      <c r="W114" s="9"/>
      <c r="X114" s="9"/>
      <c r="Y114" s="9"/>
      <c r="Z114" s="9"/>
      <c r="AA114" s="9">
        <f t="shared" ref="AA114" si="285">W114</f>
        <v>0</v>
      </c>
      <c r="AB114" s="9">
        <f t="shared" ref="AB114" si="286">Q114+V114</f>
        <v>0</v>
      </c>
      <c r="AC114" s="8">
        <f t="shared" ref="AC114" si="287">E114+Q114</f>
        <v>0</v>
      </c>
      <c r="AD114" s="8">
        <f t="shared" ref="AD114" si="288">F114+R114</f>
        <v>0</v>
      </c>
      <c r="AE114" s="8">
        <f t="shared" ref="AE114" si="289">G114+S114</f>
        <v>0</v>
      </c>
      <c r="AF114" s="8">
        <f t="shared" ref="AF114" si="290">H114+T114</f>
        <v>0</v>
      </c>
      <c r="AG114" s="8">
        <f t="shared" ref="AG114" si="291">I114+U114</f>
        <v>0</v>
      </c>
      <c r="AH114" s="8">
        <f t="shared" ref="AH114" si="292">J114+V114</f>
        <v>270813</v>
      </c>
      <c r="AI114" s="8">
        <f t="shared" ref="AI114" si="293">K114+W114</f>
        <v>270813</v>
      </c>
      <c r="AJ114" s="8">
        <f t="shared" ref="AJ114" si="294">L114+X114</f>
        <v>0</v>
      </c>
      <c r="AK114" s="8">
        <f t="shared" ref="AK114" si="295">M114+Y114</f>
        <v>0</v>
      </c>
      <c r="AL114" s="8">
        <f t="shared" ref="AL114" si="296">N114+Z114</f>
        <v>0</v>
      </c>
      <c r="AM114" s="8">
        <f t="shared" ref="AM114" si="297">O114+AA114</f>
        <v>270813</v>
      </c>
      <c r="AN114" s="8">
        <f t="shared" ref="AN114" si="298">P114+AB114</f>
        <v>270813</v>
      </c>
    </row>
    <row r="115" spans="1:40" ht="33" customHeight="1" x14ac:dyDescent="0.2">
      <c r="A115" s="5">
        <v>1013133</v>
      </c>
      <c r="B115" s="6">
        <v>3133</v>
      </c>
      <c r="C115" s="6">
        <v>1040</v>
      </c>
      <c r="D115" s="7" t="s">
        <v>304</v>
      </c>
      <c r="E115" s="8">
        <f t="shared" si="274"/>
        <v>819200</v>
      </c>
      <c r="F115" s="9">
        <v>819200</v>
      </c>
      <c r="G115" s="9">
        <v>519600</v>
      </c>
      <c r="H115" s="9">
        <v>83700</v>
      </c>
      <c r="I115" s="9"/>
      <c r="J115" s="9">
        <f t="shared" si="280"/>
        <v>0</v>
      </c>
      <c r="K115" s="9"/>
      <c r="L115" s="9"/>
      <c r="M115" s="9"/>
      <c r="N115" s="9"/>
      <c r="O115" s="9">
        <f t="shared" si="275"/>
        <v>0</v>
      </c>
      <c r="P115" s="9">
        <f t="shared" si="276"/>
        <v>819200</v>
      </c>
      <c r="Q115" s="8">
        <f t="shared" si="277"/>
        <v>0</v>
      </c>
      <c r="R115" s="9"/>
      <c r="S115" s="9"/>
      <c r="T115" s="9"/>
      <c r="U115" s="9"/>
      <c r="V115" s="9">
        <f t="shared" si="281"/>
        <v>0</v>
      </c>
      <c r="W115" s="9"/>
      <c r="X115" s="9"/>
      <c r="Y115" s="9"/>
      <c r="Z115" s="9"/>
      <c r="AA115" s="9">
        <f t="shared" si="278"/>
        <v>0</v>
      </c>
      <c r="AB115" s="9">
        <f t="shared" ref="AB115" si="299">Q115+V115</f>
        <v>0</v>
      </c>
      <c r="AC115" s="8">
        <f t="shared" ref="AC115" si="300">E115+Q115</f>
        <v>819200</v>
      </c>
      <c r="AD115" s="8">
        <f t="shared" ref="AD115" si="301">F115+R115</f>
        <v>819200</v>
      </c>
      <c r="AE115" s="8">
        <f t="shared" ref="AE115" si="302">G115+S115</f>
        <v>519600</v>
      </c>
      <c r="AF115" s="8">
        <f t="shared" ref="AF115" si="303">H115+T115</f>
        <v>83700</v>
      </c>
      <c r="AG115" s="8">
        <f t="shared" ref="AG115" si="304">I115+U115</f>
        <v>0</v>
      </c>
      <c r="AH115" s="8">
        <f t="shared" ref="AH115" si="305">J115+V115</f>
        <v>0</v>
      </c>
      <c r="AI115" s="8">
        <f t="shared" ref="AI115" si="306">K115+W115</f>
        <v>0</v>
      </c>
      <c r="AJ115" s="8">
        <f t="shared" ref="AJ115" si="307">L115+X115</f>
        <v>0</v>
      </c>
      <c r="AK115" s="8">
        <f t="shared" ref="AK115" si="308">M115+Y115</f>
        <v>0</v>
      </c>
      <c r="AL115" s="8">
        <f t="shared" ref="AL115" si="309">N115+Z115</f>
        <v>0</v>
      </c>
      <c r="AM115" s="8">
        <f t="shared" ref="AM115" si="310">O115+AA115</f>
        <v>0</v>
      </c>
      <c r="AN115" s="8">
        <f t="shared" ref="AN115" si="311">P115+AB115</f>
        <v>819200</v>
      </c>
    </row>
    <row r="116" spans="1:40" s="1" customFormat="1" ht="21" customHeight="1" x14ac:dyDescent="0.2">
      <c r="A116" s="5" t="s">
        <v>184</v>
      </c>
      <c r="B116" s="6" t="s">
        <v>185</v>
      </c>
      <c r="C116" s="6" t="s">
        <v>186</v>
      </c>
      <c r="D116" s="7" t="s">
        <v>187</v>
      </c>
      <c r="E116" s="8">
        <f t="shared" si="274"/>
        <v>4940650</v>
      </c>
      <c r="F116" s="9">
        <v>4940650</v>
      </c>
      <c r="G116" s="9">
        <v>3220000</v>
      </c>
      <c r="H116" s="9">
        <v>355300</v>
      </c>
      <c r="I116" s="9"/>
      <c r="J116" s="9">
        <f t="shared" si="280"/>
        <v>56000</v>
      </c>
      <c r="K116" s="9">
        <v>26000</v>
      </c>
      <c r="L116" s="9">
        <v>30000</v>
      </c>
      <c r="M116" s="9"/>
      <c r="N116" s="9"/>
      <c r="O116" s="9">
        <f t="shared" si="275"/>
        <v>26000</v>
      </c>
      <c r="P116" s="9">
        <f t="shared" si="276"/>
        <v>4996650</v>
      </c>
      <c r="Q116" s="8">
        <f t="shared" si="277"/>
        <v>-150151</v>
      </c>
      <c r="R116" s="9">
        <v>-150151</v>
      </c>
      <c r="S116" s="9"/>
      <c r="T116" s="9">
        <v>100500</v>
      </c>
      <c r="U116" s="9"/>
      <c r="V116" s="9">
        <f t="shared" si="281"/>
        <v>244300</v>
      </c>
      <c r="W116" s="9">
        <v>244300</v>
      </c>
      <c r="X116" s="9"/>
      <c r="Y116" s="9"/>
      <c r="Z116" s="9"/>
      <c r="AA116" s="9">
        <f t="shared" si="278"/>
        <v>244300</v>
      </c>
      <c r="AB116" s="9">
        <f t="shared" si="279"/>
        <v>94149</v>
      </c>
      <c r="AC116" s="8">
        <f t="shared" ref="AC116:AC136" si="312">E116+Q116</f>
        <v>4790499</v>
      </c>
      <c r="AD116" s="8">
        <f t="shared" ref="AD116:AD136" si="313">F116+R116</f>
        <v>4790499</v>
      </c>
      <c r="AE116" s="8">
        <f t="shared" ref="AE116:AE136" si="314">G116+S116</f>
        <v>3220000</v>
      </c>
      <c r="AF116" s="8">
        <f t="shared" ref="AF116:AF136" si="315">H116+T116</f>
        <v>455800</v>
      </c>
      <c r="AG116" s="8">
        <f t="shared" ref="AG116:AG136" si="316">I116+U116</f>
        <v>0</v>
      </c>
      <c r="AH116" s="8">
        <f t="shared" ref="AH116:AH136" si="317">J116+V116</f>
        <v>300300</v>
      </c>
      <c r="AI116" s="8">
        <f t="shared" ref="AI116:AI136" si="318">K116+W116</f>
        <v>270300</v>
      </c>
      <c r="AJ116" s="8">
        <f t="shared" ref="AJ116:AJ136" si="319">L116+X116</f>
        <v>30000</v>
      </c>
      <c r="AK116" s="8">
        <f t="shared" ref="AK116:AK136" si="320">M116+Y116</f>
        <v>0</v>
      </c>
      <c r="AL116" s="8">
        <f t="shared" ref="AL116:AL136" si="321">N116+Z116</f>
        <v>0</v>
      </c>
      <c r="AM116" s="8">
        <f t="shared" ref="AM116:AM136" si="322">O116+AA116</f>
        <v>270300</v>
      </c>
      <c r="AN116" s="8">
        <f t="shared" ref="AN116:AN136" si="323">P116+AB116</f>
        <v>5090799</v>
      </c>
    </row>
    <row r="117" spans="1:40" ht="21" customHeight="1" x14ac:dyDescent="0.2">
      <c r="A117" s="5" t="s">
        <v>188</v>
      </c>
      <c r="B117" s="6" t="s">
        <v>189</v>
      </c>
      <c r="C117" s="6" t="s">
        <v>186</v>
      </c>
      <c r="D117" s="7" t="s">
        <v>190</v>
      </c>
      <c r="E117" s="8">
        <f t="shared" si="274"/>
        <v>3003200</v>
      </c>
      <c r="F117" s="9">
        <v>3003200</v>
      </c>
      <c r="G117" s="9">
        <v>1180000</v>
      </c>
      <c r="H117" s="9">
        <v>327350</v>
      </c>
      <c r="I117" s="9"/>
      <c r="J117" s="9">
        <f t="shared" si="280"/>
        <v>180000</v>
      </c>
      <c r="K117" s="9"/>
      <c r="L117" s="9">
        <v>180000</v>
      </c>
      <c r="M117" s="9"/>
      <c r="N117" s="9">
        <v>600</v>
      </c>
      <c r="O117" s="9">
        <f t="shared" si="275"/>
        <v>0</v>
      </c>
      <c r="P117" s="9">
        <f t="shared" si="276"/>
        <v>3183200</v>
      </c>
      <c r="Q117" s="8">
        <f t="shared" si="277"/>
        <v>-37500</v>
      </c>
      <c r="R117" s="9">
        <v>-37500</v>
      </c>
      <c r="S117" s="9">
        <v>-20000</v>
      </c>
      <c r="T117" s="9">
        <v>133500</v>
      </c>
      <c r="U117" s="9"/>
      <c r="V117" s="9">
        <f t="shared" si="281"/>
        <v>0</v>
      </c>
      <c r="W117" s="9"/>
      <c r="X117" s="9"/>
      <c r="Y117" s="9"/>
      <c r="Z117" s="9"/>
      <c r="AA117" s="9">
        <f t="shared" si="278"/>
        <v>0</v>
      </c>
      <c r="AB117" s="9">
        <f t="shared" si="279"/>
        <v>-37500</v>
      </c>
      <c r="AC117" s="8">
        <f t="shared" si="312"/>
        <v>2965700</v>
      </c>
      <c r="AD117" s="8">
        <f t="shared" si="313"/>
        <v>2965700</v>
      </c>
      <c r="AE117" s="8">
        <f t="shared" si="314"/>
        <v>1160000</v>
      </c>
      <c r="AF117" s="8">
        <f t="shared" si="315"/>
        <v>460850</v>
      </c>
      <c r="AG117" s="8">
        <f t="shared" si="316"/>
        <v>0</v>
      </c>
      <c r="AH117" s="8">
        <f t="shared" si="317"/>
        <v>180000</v>
      </c>
      <c r="AI117" s="8">
        <f t="shared" si="318"/>
        <v>0</v>
      </c>
      <c r="AJ117" s="8">
        <f t="shared" si="319"/>
        <v>180000</v>
      </c>
      <c r="AK117" s="8">
        <f t="shared" si="320"/>
        <v>0</v>
      </c>
      <c r="AL117" s="8">
        <f t="shared" si="321"/>
        <v>600</v>
      </c>
      <c r="AM117" s="8">
        <f t="shared" si="322"/>
        <v>0</v>
      </c>
      <c r="AN117" s="8">
        <f t="shared" si="323"/>
        <v>3145700</v>
      </c>
    </row>
    <row r="118" spans="1:40" s="1" customFormat="1" ht="36" hidden="1" customHeight="1" x14ac:dyDescent="0.2">
      <c r="A118" s="5" t="s">
        <v>191</v>
      </c>
      <c r="B118" s="6" t="s">
        <v>192</v>
      </c>
      <c r="C118" s="6" t="s">
        <v>193</v>
      </c>
      <c r="D118" s="7" t="s">
        <v>194</v>
      </c>
      <c r="E118" s="8">
        <f t="shared" si="274"/>
        <v>0</v>
      </c>
      <c r="F118" s="9"/>
      <c r="G118" s="9"/>
      <c r="H118" s="9"/>
      <c r="I118" s="9"/>
      <c r="J118" s="9">
        <f t="shared" si="280"/>
        <v>0</v>
      </c>
      <c r="K118" s="9"/>
      <c r="L118" s="9"/>
      <c r="M118" s="9"/>
      <c r="N118" s="9"/>
      <c r="O118" s="9">
        <f t="shared" si="275"/>
        <v>0</v>
      </c>
      <c r="P118" s="9">
        <f t="shared" si="276"/>
        <v>0</v>
      </c>
      <c r="Q118" s="8">
        <f t="shared" si="277"/>
        <v>0</v>
      </c>
      <c r="R118" s="9"/>
      <c r="S118" s="9"/>
      <c r="T118" s="9"/>
      <c r="U118" s="9"/>
      <c r="V118" s="9">
        <f t="shared" si="281"/>
        <v>0</v>
      </c>
      <c r="W118" s="9"/>
      <c r="X118" s="9"/>
      <c r="Y118" s="9"/>
      <c r="Z118" s="9"/>
      <c r="AA118" s="9">
        <f t="shared" si="278"/>
        <v>0</v>
      </c>
      <c r="AB118" s="9">
        <f t="shared" si="279"/>
        <v>0</v>
      </c>
      <c r="AC118" s="8">
        <f t="shared" si="312"/>
        <v>0</v>
      </c>
      <c r="AD118" s="8">
        <f t="shared" si="313"/>
        <v>0</v>
      </c>
      <c r="AE118" s="8">
        <f t="shared" si="314"/>
        <v>0</v>
      </c>
      <c r="AF118" s="8">
        <f t="shared" si="315"/>
        <v>0</v>
      </c>
      <c r="AG118" s="8">
        <f t="shared" si="316"/>
        <v>0</v>
      </c>
      <c r="AH118" s="8">
        <f t="shared" si="317"/>
        <v>0</v>
      </c>
      <c r="AI118" s="8">
        <f t="shared" si="318"/>
        <v>0</v>
      </c>
      <c r="AJ118" s="8">
        <f t="shared" si="319"/>
        <v>0</v>
      </c>
      <c r="AK118" s="8">
        <f t="shared" si="320"/>
        <v>0</v>
      </c>
      <c r="AL118" s="8">
        <f t="shared" si="321"/>
        <v>0</v>
      </c>
      <c r="AM118" s="8">
        <f t="shared" si="322"/>
        <v>0</v>
      </c>
      <c r="AN118" s="8">
        <f t="shared" si="323"/>
        <v>0</v>
      </c>
    </row>
    <row r="119" spans="1:40" ht="30.75" customHeight="1" x14ac:dyDescent="0.2">
      <c r="A119" s="5" t="s">
        <v>195</v>
      </c>
      <c r="B119" s="6" t="s">
        <v>196</v>
      </c>
      <c r="C119" s="6" t="s">
        <v>197</v>
      </c>
      <c r="D119" s="7" t="s">
        <v>198</v>
      </c>
      <c r="E119" s="8">
        <f t="shared" si="274"/>
        <v>13354920</v>
      </c>
      <c r="F119" s="9">
        <v>13354920</v>
      </c>
      <c r="G119" s="9">
        <v>7555700</v>
      </c>
      <c r="H119" s="9">
        <v>2069570</v>
      </c>
      <c r="I119" s="9"/>
      <c r="J119" s="9">
        <f t="shared" si="280"/>
        <v>1957390</v>
      </c>
      <c r="K119" s="9">
        <f>1927390-10000</f>
        <v>1917390</v>
      </c>
      <c r="L119" s="9">
        <v>40000</v>
      </c>
      <c r="M119" s="9"/>
      <c r="N119" s="9"/>
      <c r="O119" s="9">
        <f t="shared" si="275"/>
        <v>1917390</v>
      </c>
      <c r="P119" s="9">
        <f t="shared" si="276"/>
        <v>15312310</v>
      </c>
      <c r="Q119" s="8">
        <f t="shared" si="277"/>
        <v>-420000</v>
      </c>
      <c r="R119" s="9">
        <v>-420000</v>
      </c>
      <c r="S119" s="9">
        <v>-300000</v>
      </c>
      <c r="T119" s="9">
        <v>182000</v>
      </c>
      <c r="U119" s="9"/>
      <c r="V119" s="9">
        <f t="shared" si="281"/>
        <v>10000</v>
      </c>
      <c r="W119" s="9">
        <v>10000</v>
      </c>
      <c r="X119" s="9"/>
      <c r="Y119" s="9"/>
      <c r="Z119" s="9"/>
      <c r="AA119" s="9">
        <f t="shared" si="278"/>
        <v>10000</v>
      </c>
      <c r="AB119" s="9">
        <f t="shared" si="279"/>
        <v>-410000</v>
      </c>
      <c r="AC119" s="8">
        <f t="shared" si="312"/>
        <v>12934920</v>
      </c>
      <c r="AD119" s="8">
        <f t="shared" si="313"/>
        <v>12934920</v>
      </c>
      <c r="AE119" s="8">
        <f t="shared" si="314"/>
        <v>7255700</v>
      </c>
      <c r="AF119" s="8">
        <f t="shared" si="315"/>
        <v>2251570</v>
      </c>
      <c r="AG119" s="8">
        <f t="shared" si="316"/>
        <v>0</v>
      </c>
      <c r="AH119" s="8">
        <f t="shared" si="317"/>
        <v>1967390</v>
      </c>
      <c r="AI119" s="8">
        <f t="shared" si="318"/>
        <v>1927390</v>
      </c>
      <c r="AJ119" s="8">
        <f t="shared" si="319"/>
        <v>40000</v>
      </c>
      <c r="AK119" s="8">
        <f t="shared" si="320"/>
        <v>0</v>
      </c>
      <c r="AL119" s="8">
        <f t="shared" si="321"/>
        <v>0</v>
      </c>
      <c r="AM119" s="8">
        <f t="shared" si="322"/>
        <v>1927390</v>
      </c>
      <c r="AN119" s="8">
        <f t="shared" si="323"/>
        <v>14902310</v>
      </c>
    </row>
    <row r="120" spans="1:40" s="1" customFormat="1" ht="20.25" customHeight="1" x14ac:dyDescent="0.2">
      <c r="A120" s="5" t="s">
        <v>199</v>
      </c>
      <c r="B120" s="6" t="s">
        <v>200</v>
      </c>
      <c r="C120" s="6" t="s">
        <v>197</v>
      </c>
      <c r="D120" s="7" t="s">
        <v>201</v>
      </c>
      <c r="E120" s="8">
        <f t="shared" si="274"/>
        <v>798550</v>
      </c>
      <c r="F120" s="9">
        <v>798550</v>
      </c>
      <c r="G120" s="9"/>
      <c r="H120" s="9"/>
      <c r="I120" s="9"/>
      <c r="J120" s="9">
        <f t="shared" si="280"/>
        <v>0</v>
      </c>
      <c r="K120" s="9"/>
      <c r="L120" s="9"/>
      <c r="M120" s="9"/>
      <c r="N120" s="9"/>
      <c r="O120" s="9">
        <f t="shared" si="275"/>
        <v>0</v>
      </c>
      <c r="P120" s="9">
        <f t="shared" si="276"/>
        <v>798550</v>
      </c>
      <c r="Q120" s="8">
        <f t="shared" si="277"/>
        <v>34000</v>
      </c>
      <c r="R120" s="9">
        <v>34000</v>
      </c>
      <c r="S120" s="9"/>
      <c r="T120" s="9"/>
      <c r="U120" s="9"/>
      <c r="V120" s="9">
        <f t="shared" si="281"/>
        <v>0</v>
      </c>
      <c r="W120" s="9"/>
      <c r="X120" s="9"/>
      <c r="Y120" s="9"/>
      <c r="Z120" s="9"/>
      <c r="AA120" s="9">
        <f t="shared" si="278"/>
        <v>0</v>
      </c>
      <c r="AB120" s="9">
        <f t="shared" si="279"/>
        <v>34000</v>
      </c>
      <c r="AC120" s="8">
        <f t="shared" si="312"/>
        <v>832550</v>
      </c>
      <c r="AD120" s="8">
        <f t="shared" si="313"/>
        <v>832550</v>
      </c>
      <c r="AE120" s="8">
        <f t="shared" si="314"/>
        <v>0</v>
      </c>
      <c r="AF120" s="8">
        <f t="shared" si="315"/>
        <v>0</v>
      </c>
      <c r="AG120" s="8">
        <f t="shared" si="316"/>
        <v>0</v>
      </c>
      <c r="AH120" s="8">
        <f t="shared" si="317"/>
        <v>0</v>
      </c>
      <c r="AI120" s="8">
        <f t="shared" si="318"/>
        <v>0</v>
      </c>
      <c r="AJ120" s="8">
        <f t="shared" si="319"/>
        <v>0</v>
      </c>
      <c r="AK120" s="8">
        <f t="shared" si="320"/>
        <v>0</v>
      </c>
      <c r="AL120" s="8">
        <f t="shared" si="321"/>
        <v>0</v>
      </c>
      <c r="AM120" s="8">
        <f t="shared" si="322"/>
        <v>0</v>
      </c>
      <c r="AN120" s="8">
        <f t="shared" si="323"/>
        <v>832550</v>
      </c>
    </row>
    <row r="121" spans="1:40" ht="48.75" customHeight="1" x14ac:dyDescent="0.2">
      <c r="A121" s="5" t="s">
        <v>202</v>
      </c>
      <c r="B121" s="6" t="s">
        <v>203</v>
      </c>
      <c r="C121" s="6" t="s">
        <v>48</v>
      </c>
      <c r="D121" s="7" t="s">
        <v>204</v>
      </c>
      <c r="E121" s="8">
        <f t="shared" si="274"/>
        <v>21582950</v>
      </c>
      <c r="F121" s="9">
        <v>21582950</v>
      </c>
      <c r="G121" s="9">
        <v>11230000</v>
      </c>
      <c r="H121" s="9">
        <v>897150</v>
      </c>
      <c r="I121" s="9"/>
      <c r="J121" s="9">
        <f t="shared" si="280"/>
        <v>1440000</v>
      </c>
      <c r="K121" s="9">
        <v>870000</v>
      </c>
      <c r="L121" s="9">
        <v>570000</v>
      </c>
      <c r="M121" s="9"/>
      <c r="N121" s="9">
        <v>5000</v>
      </c>
      <c r="O121" s="9">
        <f t="shared" si="275"/>
        <v>870000</v>
      </c>
      <c r="P121" s="9">
        <f>E121+J121</f>
        <v>23022950</v>
      </c>
      <c r="Q121" s="8">
        <f t="shared" si="277"/>
        <v>2113934</v>
      </c>
      <c r="R121" s="9">
        <f>1797000+316934</f>
        <v>2113934</v>
      </c>
      <c r="S121" s="9">
        <v>850000</v>
      </c>
      <c r="T121" s="9">
        <v>50000</v>
      </c>
      <c r="U121" s="9"/>
      <c r="V121" s="9">
        <f t="shared" si="281"/>
        <v>10909</v>
      </c>
      <c r="W121" s="9">
        <v>10909</v>
      </c>
      <c r="X121" s="9"/>
      <c r="Y121" s="9"/>
      <c r="Z121" s="9"/>
      <c r="AA121" s="9">
        <f t="shared" si="278"/>
        <v>10909</v>
      </c>
      <c r="AB121" s="9">
        <f t="shared" si="279"/>
        <v>2124843</v>
      </c>
      <c r="AC121" s="8">
        <f t="shared" si="312"/>
        <v>23696884</v>
      </c>
      <c r="AD121" s="8">
        <f t="shared" si="313"/>
        <v>23696884</v>
      </c>
      <c r="AE121" s="8">
        <f t="shared" si="314"/>
        <v>12080000</v>
      </c>
      <c r="AF121" s="8">
        <f t="shared" si="315"/>
        <v>947150</v>
      </c>
      <c r="AG121" s="8">
        <f t="shared" si="316"/>
        <v>0</v>
      </c>
      <c r="AH121" s="8">
        <f t="shared" si="317"/>
        <v>1450909</v>
      </c>
      <c r="AI121" s="8">
        <f t="shared" si="318"/>
        <v>880909</v>
      </c>
      <c r="AJ121" s="8">
        <f t="shared" si="319"/>
        <v>570000</v>
      </c>
      <c r="AK121" s="8">
        <f t="shared" si="320"/>
        <v>0</v>
      </c>
      <c r="AL121" s="8">
        <f t="shared" si="321"/>
        <v>5000</v>
      </c>
      <c r="AM121" s="8">
        <f t="shared" si="322"/>
        <v>880909</v>
      </c>
      <c r="AN121" s="8">
        <f t="shared" si="323"/>
        <v>25147793</v>
      </c>
    </row>
    <row r="122" spans="1:40" ht="30" customHeight="1" x14ac:dyDescent="0.2">
      <c r="A122" s="18">
        <v>1500000</v>
      </c>
      <c r="B122" s="19" t="s">
        <v>18</v>
      </c>
      <c r="C122" s="19" t="s">
        <v>18</v>
      </c>
      <c r="D122" s="20" t="s">
        <v>320</v>
      </c>
      <c r="E122" s="21">
        <f>E123</f>
        <v>2884000</v>
      </c>
      <c r="F122" s="21">
        <f>F123</f>
        <v>2884000</v>
      </c>
      <c r="G122" s="21">
        <f>G123</f>
        <v>2110000</v>
      </c>
      <c r="H122" s="21">
        <f>H123</f>
        <v>0</v>
      </c>
      <c r="I122" s="21">
        <v>0</v>
      </c>
      <c r="J122" s="21">
        <f t="shared" ref="J122:T122" si="324">J123</f>
        <v>3378806</v>
      </c>
      <c r="K122" s="21">
        <f t="shared" si="324"/>
        <v>3378806</v>
      </c>
      <c r="L122" s="21">
        <f t="shared" si="324"/>
        <v>0</v>
      </c>
      <c r="M122" s="21">
        <f t="shared" si="324"/>
        <v>0</v>
      </c>
      <c r="N122" s="21">
        <f t="shared" si="324"/>
        <v>0</v>
      </c>
      <c r="O122" s="21">
        <f t="shared" si="324"/>
        <v>3378806</v>
      </c>
      <c r="P122" s="21">
        <f t="shared" si="324"/>
        <v>6262806</v>
      </c>
      <c r="Q122" s="21">
        <f t="shared" si="324"/>
        <v>348581</v>
      </c>
      <c r="R122" s="21">
        <f t="shared" si="324"/>
        <v>348581</v>
      </c>
      <c r="S122" s="21">
        <f t="shared" si="324"/>
        <v>180981</v>
      </c>
      <c r="T122" s="21">
        <f t="shared" si="324"/>
        <v>6100</v>
      </c>
      <c r="U122" s="21">
        <v>0</v>
      </c>
      <c r="V122" s="21">
        <f t="shared" ref="V122:AB122" si="325">V123</f>
        <v>459244</v>
      </c>
      <c r="W122" s="21">
        <f t="shared" si="325"/>
        <v>459244</v>
      </c>
      <c r="X122" s="21">
        <f t="shared" si="325"/>
        <v>0</v>
      </c>
      <c r="Y122" s="21">
        <f t="shared" si="325"/>
        <v>0</v>
      </c>
      <c r="Z122" s="21">
        <f t="shared" si="325"/>
        <v>0</v>
      </c>
      <c r="AA122" s="21">
        <f t="shared" si="325"/>
        <v>459244</v>
      </c>
      <c r="AB122" s="21">
        <f t="shared" si="325"/>
        <v>807825</v>
      </c>
      <c r="AC122" s="21">
        <f t="shared" ref="AC122:AC124" si="326">E122+Q122</f>
        <v>3232581</v>
      </c>
      <c r="AD122" s="21">
        <f t="shared" ref="AD122:AD124" si="327">F122+R122</f>
        <v>3232581</v>
      </c>
      <c r="AE122" s="21">
        <f t="shared" ref="AE122:AE124" si="328">G122+S122</f>
        <v>2290981</v>
      </c>
      <c r="AF122" s="21">
        <f t="shared" ref="AF122:AF124" si="329">H122+T122</f>
        <v>6100</v>
      </c>
      <c r="AG122" s="21">
        <f t="shared" ref="AG122:AG124" si="330">I122+U122</f>
        <v>0</v>
      </c>
      <c r="AH122" s="21">
        <f t="shared" ref="AH122:AH124" si="331">J122+V122</f>
        <v>3838050</v>
      </c>
      <c r="AI122" s="21">
        <f t="shared" ref="AI122:AI124" si="332">K122+W122</f>
        <v>3838050</v>
      </c>
      <c r="AJ122" s="21">
        <f t="shared" ref="AJ122:AJ124" si="333">L122+X122</f>
        <v>0</v>
      </c>
      <c r="AK122" s="21">
        <f t="shared" ref="AK122:AK124" si="334">M122+Y122</f>
        <v>0</v>
      </c>
      <c r="AL122" s="21">
        <f t="shared" ref="AL122:AL124" si="335">N122+Z122</f>
        <v>0</v>
      </c>
      <c r="AM122" s="21">
        <f t="shared" ref="AM122:AM124" si="336">O122+AA122</f>
        <v>3838050</v>
      </c>
      <c r="AN122" s="21">
        <f t="shared" ref="AN122:AN124" si="337">P122+AB122</f>
        <v>7070631</v>
      </c>
    </row>
    <row r="123" spans="1:40" ht="30" customHeight="1" x14ac:dyDescent="0.2">
      <c r="A123" s="18">
        <v>1510000</v>
      </c>
      <c r="B123" s="19" t="s">
        <v>18</v>
      </c>
      <c r="C123" s="19" t="s">
        <v>18</v>
      </c>
      <c r="D123" s="20" t="s">
        <v>320</v>
      </c>
      <c r="E123" s="21">
        <f>E124+E127+E128+E129+E130+E125+E126+E131</f>
        <v>2884000</v>
      </c>
      <c r="F123" s="21">
        <f t="shared" ref="F123:AN123" si="338">F124+F127+F128+F129+F130+F125+F126+F131</f>
        <v>2884000</v>
      </c>
      <c r="G123" s="21">
        <f t="shared" si="338"/>
        <v>2110000</v>
      </c>
      <c r="H123" s="21">
        <f t="shared" si="338"/>
        <v>0</v>
      </c>
      <c r="I123" s="21">
        <f t="shared" si="338"/>
        <v>0</v>
      </c>
      <c r="J123" s="21">
        <f t="shared" si="338"/>
        <v>3378806</v>
      </c>
      <c r="K123" s="21">
        <f t="shared" si="338"/>
        <v>3378806</v>
      </c>
      <c r="L123" s="21">
        <f t="shared" si="338"/>
        <v>0</v>
      </c>
      <c r="M123" s="21">
        <f t="shared" si="338"/>
        <v>0</v>
      </c>
      <c r="N123" s="21">
        <f t="shared" si="338"/>
        <v>0</v>
      </c>
      <c r="O123" s="21">
        <f t="shared" si="338"/>
        <v>3378806</v>
      </c>
      <c r="P123" s="21">
        <f t="shared" si="338"/>
        <v>6262806</v>
      </c>
      <c r="Q123" s="21">
        <f t="shared" si="338"/>
        <v>348581</v>
      </c>
      <c r="R123" s="21">
        <f t="shared" si="338"/>
        <v>348581</v>
      </c>
      <c r="S123" s="21">
        <f t="shared" si="338"/>
        <v>180981</v>
      </c>
      <c r="T123" s="21">
        <f t="shared" si="338"/>
        <v>6100</v>
      </c>
      <c r="U123" s="21">
        <f t="shared" si="338"/>
        <v>0</v>
      </c>
      <c r="V123" s="21">
        <f t="shared" si="338"/>
        <v>459244</v>
      </c>
      <c r="W123" s="21">
        <f t="shared" si="338"/>
        <v>459244</v>
      </c>
      <c r="X123" s="21">
        <f t="shared" si="338"/>
        <v>0</v>
      </c>
      <c r="Y123" s="21">
        <f t="shared" si="338"/>
        <v>0</v>
      </c>
      <c r="Z123" s="21">
        <f t="shared" si="338"/>
        <v>0</v>
      </c>
      <c r="AA123" s="21">
        <f t="shared" si="338"/>
        <v>459244</v>
      </c>
      <c r="AB123" s="21">
        <f t="shared" si="338"/>
        <v>807825</v>
      </c>
      <c r="AC123" s="21">
        <f t="shared" si="338"/>
        <v>3232581</v>
      </c>
      <c r="AD123" s="21">
        <f t="shared" si="338"/>
        <v>3232581</v>
      </c>
      <c r="AE123" s="21">
        <f t="shared" si="338"/>
        <v>2290981</v>
      </c>
      <c r="AF123" s="21">
        <f t="shared" si="338"/>
        <v>6100</v>
      </c>
      <c r="AG123" s="21">
        <f t="shared" si="338"/>
        <v>0</v>
      </c>
      <c r="AH123" s="21">
        <f t="shared" si="338"/>
        <v>3838050</v>
      </c>
      <c r="AI123" s="21">
        <f t="shared" si="338"/>
        <v>3838050</v>
      </c>
      <c r="AJ123" s="21">
        <f t="shared" si="338"/>
        <v>0</v>
      </c>
      <c r="AK123" s="21">
        <f t="shared" si="338"/>
        <v>0</v>
      </c>
      <c r="AL123" s="21">
        <f t="shared" si="338"/>
        <v>0</v>
      </c>
      <c r="AM123" s="21">
        <f t="shared" si="338"/>
        <v>3838050</v>
      </c>
      <c r="AN123" s="21">
        <f t="shared" si="338"/>
        <v>7070631</v>
      </c>
    </row>
    <row r="124" spans="1:40" ht="39" customHeight="1" x14ac:dyDescent="0.2">
      <c r="A124" s="5">
        <v>1510160</v>
      </c>
      <c r="B124" s="46" t="s">
        <v>26</v>
      </c>
      <c r="C124" s="46" t="s">
        <v>23</v>
      </c>
      <c r="D124" s="7" t="s">
        <v>27</v>
      </c>
      <c r="E124" s="8">
        <f>F124+I124</f>
        <v>2844000</v>
      </c>
      <c r="F124" s="9">
        <v>2844000</v>
      </c>
      <c r="G124" s="9">
        <v>2110000</v>
      </c>
      <c r="H124" s="9"/>
      <c r="I124" s="9"/>
      <c r="J124" s="9">
        <f>L124+O124</f>
        <v>0</v>
      </c>
      <c r="K124" s="9"/>
      <c r="L124" s="9"/>
      <c r="M124" s="9"/>
      <c r="N124" s="9"/>
      <c r="O124" s="9">
        <f>K124</f>
        <v>0</v>
      </c>
      <c r="P124" s="9">
        <f>E124+J124</f>
        <v>2844000</v>
      </c>
      <c r="Q124" s="8">
        <f>R124+U124</f>
        <v>199581</v>
      </c>
      <c r="R124" s="9">
        <v>199581</v>
      </c>
      <c r="S124" s="9">
        <v>180981</v>
      </c>
      <c r="T124" s="9">
        <v>6100</v>
      </c>
      <c r="U124" s="9"/>
      <c r="V124" s="9">
        <f>X124+AA124</f>
        <v>0</v>
      </c>
      <c r="W124" s="9"/>
      <c r="X124" s="9"/>
      <c r="Y124" s="9"/>
      <c r="Z124" s="9"/>
      <c r="AA124" s="9">
        <f>W124</f>
        <v>0</v>
      </c>
      <c r="AB124" s="39">
        <f>Q124+V124</f>
        <v>199581</v>
      </c>
      <c r="AC124" s="8">
        <f t="shared" si="326"/>
        <v>3043581</v>
      </c>
      <c r="AD124" s="8">
        <f t="shared" si="327"/>
        <v>3043581</v>
      </c>
      <c r="AE124" s="8">
        <f t="shared" si="328"/>
        <v>2290981</v>
      </c>
      <c r="AF124" s="8">
        <f t="shared" si="329"/>
        <v>6100</v>
      </c>
      <c r="AG124" s="8">
        <f t="shared" si="330"/>
        <v>0</v>
      </c>
      <c r="AH124" s="8">
        <f t="shared" si="331"/>
        <v>0</v>
      </c>
      <c r="AI124" s="8">
        <f t="shared" si="332"/>
        <v>0</v>
      </c>
      <c r="AJ124" s="8">
        <f t="shared" si="333"/>
        <v>0</v>
      </c>
      <c r="AK124" s="8">
        <f t="shared" si="334"/>
        <v>0</v>
      </c>
      <c r="AL124" s="8">
        <f t="shared" si="335"/>
        <v>0</v>
      </c>
      <c r="AM124" s="8">
        <f t="shared" si="336"/>
        <v>0</v>
      </c>
      <c r="AN124" s="8">
        <f t="shared" si="337"/>
        <v>3043581</v>
      </c>
    </row>
    <row r="125" spans="1:40" ht="39" customHeight="1" x14ac:dyDescent="0.2">
      <c r="A125" s="5">
        <v>1512010</v>
      </c>
      <c r="B125" s="46">
        <v>2010</v>
      </c>
      <c r="C125" s="46" t="s">
        <v>345</v>
      </c>
      <c r="D125" s="7" t="s">
        <v>39</v>
      </c>
      <c r="E125" s="8">
        <f>F125+I125</f>
        <v>0</v>
      </c>
      <c r="F125" s="9"/>
      <c r="G125" s="9"/>
      <c r="H125" s="9"/>
      <c r="I125" s="9"/>
      <c r="J125" s="9">
        <f>L125+O125</f>
        <v>10000</v>
      </c>
      <c r="K125" s="9">
        <v>10000</v>
      </c>
      <c r="L125" s="9"/>
      <c r="M125" s="9"/>
      <c r="N125" s="9"/>
      <c r="O125" s="9">
        <f>K125</f>
        <v>10000</v>
      </c>
      <c r="P125" s="9">
        <f>E125+J125</f>
        <v>10000</v>
      </c>
      <c r="Q125" s="8">
        <f>R125+U125</f>
        <v>0</v>
      </c>
      <c r="R125" s="9"/>
      <c r="S125" s="9"/>
      <c r="T125" s="9"/>
      <c r="U125" s="9"/>
      <c r="V125" s="9">
        <f>X125+AA125</f>
        <v>0</v>
      </c>
      <c r="W125" s="9"/>
      <c r="X125" s="9"/>
      <c r="Y125" s="9"/>
      <c r="Z125" s="9"/>
      <c r="AA125" s="9">
        <f>W125</f>
        <v>0</v>
      </c>
      <c r="AB125" s="39">
        <f>Q125+V125</f>
        <v>0</v>
      </c>
      <c r="AC125" s="8">
        <f t="shared" ref="AC125" si="339">E125+Q125</f>
        <v>0</v>
      </c>
      <c r="AD125" s="8">
        <f t="shared" ref="AD125" si="340">F125+R125</f>
        <v>0</v>
      </c>
      <c r="AE125" s="8">
        <f t="shared" ref="AE125" si="341">G125+S125</f>
        <v>0</v>
      </c>
      <c r="AF125" s="8">
        <f t="shared" ref="AF125" si="342">H125+T125</f>
        <v>0</v>
      </c>
      <c r="AG125" s="8">
        <f t="shared" ref="AG125" si="343">I125+U125</f>
        <v>0</v>
      </c>
      <c r="AH125" s="8">
        <f t="shared" ref="AH125" si="344">J125+V125</f>
        <v>10000</v>
      </c>
      <c r="AI125" s="8">
        <f t="shared" ref="AI125" si="345">K125+W125</f>
        <v>10000</v>
      </c>
      <c r="AJ125" s="8">
        <f t="shared" ref="AJ125" si="346">L125+X125</f>
        <v>0</v>
      </c>
      <c r="AK125" s="8">
        <f t="shared" ref="AK125" si="347">M125+Y125</f>
        <v>0</v>
      </c>
      <c r="AL125" s="8">
        <f t="shared" ref="AL125" si="348">N125+Z125</f>
        <v>0</v>
      </c>
      <c r="AM125" s="8">
        <f t="shared" ref="AM125" si="349">O125+AA125</f>
        <v>10000</v>
      </c>
      <c r="AN125" s="8">
        <f t="shared" ref="AN125" si="350">P125+AB125</f>
        <v>10000</v>
      </c>
    </row>
    <row r="126" spans="1:40" ht="39" customHeight="1" x14ac:dyDescent="0.2">
      <c r="A126" s="5">
        <v>1514084</v>
      </c>
      <c r="B126" s="46">
        <v>4084</v>
      </c>
      <c r="C126" s="46" t="s">
        <v>353</v>
      </c>
      <c r="D126" s="7" t="s">
        <v>354</v>
      </c>
      <c r="E126" s="8">
        <f>F126+I126</f>
        <v>0</v>
      </c>
      <c r="F126" s="9"/>
      <c r="G126" s="9"/>
      <c r="H126" s="9"/>
      <c r="I126" s="9"/>
      <c r="J126" s="9">
        <f>L126+O126</f>
        <v>0</v>
      </c>
      <c r="K126" s="9"/>
      <c r="L126" s="9"/>
      <c r="M126" s="9"/>
      <c r="N126" s="9"/>
      <c r="O126" s="9">
        <f>K126</f>
        <v>0</v>
      </c>
      <c r="P126" s="9">
        <f>E126+J126</f>
        <v>0</v>
      </c>
      <c r="Q126" s="8">
        <f>R126+U126</f>
        <v>0</v>
      </c>
      <c r="R126" s="9"/>
      <c r="S126" s="9"/>
      <c r="T126" s="9"/>
      <c r="U126" s="9"/>
      <c r="V126" s="9">
        <f>X126+AA126</f>
        <v>492611</v>
      </c>
      <c r="W126" s="9">
        <v>492611</v>
      </c>
      <c r="X126" s="9"/>
      <c r="Y126" s="9"/>
      <c r="Z126" s="9"/>
      <c r="AA126" s="9">
        <f>W126</f>
        <v>492611</v>
      </c>
      <c r="AB126" s="39">
        <f>Q126+V126</f>
        <v>492611</v>
      </c>
      <c r="AC126" s="8">
        <f t="shared" ref="AC126" si="351">E126+Q126</f>
        <v>0</v>
      </c>
      <c r="AD126" s="8">
        <f t="shared" ref="AD126" si="352">F126+R126</f>
        <v>0</v>
      </c>
      <c r="AE126" s="8">
        <f t="shared" ref="AE126" si="353">G126+S126</f>
        <v>0</v>
      </c>
      <c r="AF126" s="8">
        <f t="shared" ref="AF126" si="354">H126+T126</f>
        <v>0</v>
      </c>
      <c r="AG126" s="8">
        <f t="shared" ref="AG126" si="355">I126+U126</f>
        <v>0</v>
      </c>
      <c r="AH126" s="8">
        <f t="shared" ref="AH126" si="356">J126+V126</f>
        <v>492611</v>
      </c>
      <c r="AI126" s="8">
        <f t="shared" ref="AI126" si="357">K126+W126</f>
        <v>492611</v>
      </c>
      <c r="AJ126" s="8">
        <f t="shared" ref="AJ126" si="358">L126+X126</f>
        <v>0</v>
      </c>
      <c r="AK126" s="8">
        <f t="shared" ref="AK126" si="359">M126+Y126</f>
        <v>0</v>
      </c>
      <c r="AL126" s="8">
        <f t="shared" ref="AL126" si="360">N126+Z126</f>
        <v>0</v>
      </c>
      <c r="AM126" s="8">
        <f t="shared" ref="AM126" si="361">O126+AA126</f>
        <v>492611</v>
      </c>
      <c r="AN126" s="8">
        <f t="shared" ref="AN126" si="362">P126+AB126</f>
        <v>492611</v>
      </c>
    </row>
    <row r="127" spans="1:40" ht="35.450000000000003" customHeight="1" x14ac:dyDescent="0.2">
      <c r="A127" s="5">
        <v>1516017</v>
      </c>
      <c r="B127" s="24">
        <v>6017</v>
      </c>
      <c r="C127" s="27" t="s">
        <v>50</v>
      </c>
      <c r="D127" s="25" t="s">
        <v>257</v>
      </c>
      <c r="E127" s="8">
        <f>F127+I127</f>
        <v>40000</v>
      </c>
      <c r="F127" s="9">
        <v>40000</v>
      </c>
      <c r="G127" s="9"/>
      <c r="H127" s="9"/>
      <c r="I127" s="9"/>
      <c r="J127" s="9">
        <f>L127+O127</f>
        <v>1198976</v>
      </c>
      <c r="K127" s="9">
        <v>1198976</v>
      </c>
      <c r="L127" s="9"/>
      <c r="M127" s="9"/>
      <c r="N127" s="9"/>
      <c r="O127" s="9">
        <f t="shared" ref="O127:O130" si="363">K127</f>
        <v>1198976</v>
      </c>
      <c r="P127" s="9">
        <f t="shared" ref="P127:P130" si="364">E127+J127</f>
        <v>1238976</v>
      </c>
      <c r="Q127" s="8">
        <f t="shared" ref="Q127:Q130" si="365">R127+U127</f>
        <v>149000</v>
      </c>
      <c r="R127" s="9">
        <v>149000</v>
      </c>
      <c r="S127" s="9"/>
      <c r="T127" s="9"/>
      <c r="U127" s="9"/>
      <c r="V127" s="9">
        <f>X127+AA127</f>
        <v>98850</v>
      </c>
      <c r="W127" s="9">
        <v>98850</v>
      </c>
      <c r="X127" s="9"/>
      <c r="Y127" s="9"/>
      <c r="Z127" s="9"/>
      <c r="AA127" s="9">
        <f>W127</f>
        <v>98850</v>
      </c>
      <c r="AB127" s="39">
        <f>Q127+V127</f>
        <v>247850</v>
      </c>
      <c r="AC127" s="8">
        <f t="shared" ref="AC127" si="366">E127+Q127</f>
        <v>189000</v>
      </c>
      <c r="AD127" s="8">
        <f t="shared" ref="AD127" si="367">F127+R127</f>
        <v>189000</v>
      </c>
      <c r="AE127" s="8">
        <f t="shared" ref="AE127" si="368">G127+S127</f>
        <v>0</v>
      </c>
      <c r="AF127" s="8">
        <f t="shared" ref="AF127" si="369">H127+T127</f>
        <v>0</v>
      </c>
      <c r="AG127" s="8">
        <f t="shared" ref="AG127" si="370">I127+U127</f>
        <v>0</v>
      </c>
      <c r="AH127" s="8">
        <f t="shared" ref="AH127" si="371">J127+V127</f>
        <v>1297826</v>
      </c>
      <c r="AI127" s="8">
        <f t="shared" ref="AI127" si="372">K127+W127</f>
        <v>1297826</v>
      </c>
      <c r="AJ127" s="8">
        <f t="shared" ref="AJ127" si="373">L127+X127</f>
        <v>0</v>
      </c>
      <c r="AK127" s="8">
        <f t="shared" ref="AK127" si="374">M127+Y127</f>
        <v>0</v>
      </c>
      <c r="AL127" s="8">
        <f t="shared" ref="AL127" si="375">N127+Z127</f>
        <v>0</v>
      </c>
      <c r="AM127" s="8">
        <f t="shared" ref="AM127" si="376">O127+AA127</f>
        <v>1297826</v>
      </c>
      <c r="AN127" s="8">
        <f t="shared" ref="AN127" si="377">P127+AB127</f>
        <v>1486826</v>
      </c>
    </row>
    <row r="128" spans="1:40" ht="21" customHeight="1" x14ac:dyDescent="0.2">
      <c r="A128" s="5">
        <v>1516091</v>
      </c>
      <c r="B128" s="24">
        <v>6091</v>
      </c>
      <c r="C128" s="27" t="s">
        <v>62</v>
      </c>
      <c r="D128" s="52" t="s">
        <v>338</v>
      </c>
      <c r="E128" s="8">
        <f t="shared" ref="E128:E131" si="378">F128+I128</f>
        <v>0</v>
      </c>
      <c r="F128" s="9"/>
      <c r="G128" s="9"/>
      <c r="H128" s="9"/>
      <c r="I128" s="9"/>
      <c r="J128" s="9">
        <f t="shared" ref="J128:J130" si="379">L128+O128</f>
        <v>900000</v>
      </c>
      <c r="K128" s="9">
        <v>900000</v>
      </c>
      <c r="L128" s="9"/>
      <c r="M128" s="9"/>
      <c r="N128" s="9"/>
      <c r="O128" s="9">
        <f t="shared" si="363"/>
        <v>900000</v>
      </c>
      <c r="P128" s="9">
        <f t="shared" si="364"/>
        <v>900000</v>
      </c>
      <c r="Q128" s="8">
        <f t="shared" si="365"/>
        <v>0</v>
      </c>
      <c r="R128" s="9"/>
      <c r="S128" s="9"/>
      <c r="T128" s="9"/>
      <c r="U128" s="9"/>
      <c r="V128" s="9">
        <f t="shared" ref="V128:V131" si="380">X128+AA128</f>
        <v>0</v>
      </c>
      <c r="W128" s="9"/>
      <c r="X128" s="9"/>
      <c r="Y128" s="9"/>
      <c r="Z128" s="9"/>
      <c r="AA128" s="9">
        <f t="shared" ref="AA128:AA131" si="381">W128</f>
        <v>0</v>
      </c>
      <c r="AB128" s="39">
        <f t="shared" ref="AB128:AB130" si="382">Q128+V128</f>
        <v>0</v>
      </c>
      <c r="AC128" s="8">
        <f t="shared" ref="AC128:AC130" si="383">E128+Q128</f>
        <v>0</v>
      </c>
      <c r="AD128" s="8">
        <f t="shared" ref="AD128:AD130" si="384">F128+R128</f>
        <v>0</v>
      </c>
      <c r="AE128" s="8">
        <f t="shared" ref="AE128:AE130" si="385">G128+S128</f>
        <v>0</v>
      </c>
      <c r="AF128" s="8">
        <f t="shared" ref="AF128:AF130" si="386">H128+T128</f>
        <v>0</v>
      </c>
      <c r="AG128" s="8">
        <f t="shared" ref="AG128:AG130" si="387">I128+U128</f>
        <v>0</v>
      </c>
      <c r="AH128" s="8">
        <f t="shared" ref="AH128:AH130" si="388">J128+V128</f>
        <v>900000</v>
      </c>
      <c r="AI128" s="8">
        <f t="shared" ref="AI128:AI130" si="389">K128+W128</f>
        <v>900000</v>
      </c>
      <c r="AJ128" s="8">
        <f t="shared" ref="AJ128:AJ130" si="390">L128+X128</f>
        <v>0</v>
      </c>
      <c r="AK128" s="8">
        <f t="shared" ref="AK128:AK130" si="391">M128+Y128</f>
        <v>0</v>
      </c>
      <c r="AL128" s="8">
        <f t="shared" ref="AL128:AL130" si="392">N128+Z128</f>
        <v>0</v>
      </c>
      <c r="AM128" s="8">
        <f t="shared" ref="AM128:AM130" si="393">O128+AA128</f>
        <v>900000</v>
      </c>
      <c r="AN128" s="8">
        <f t="shared" ref="AN128:AN130" si="394">P128+AB128</f>
        <v>900000</v>
      </c>
    </row>
    <row r="129" spans="1:40" ht="21" customHeight="1" x14ac:dyDescent="0.2">
      <c r="A129" s="5">
        <v>1517220</v>
      </c>
      <c r="B129" s="46">
        <v>7220</v>
      </c>
      <c r="C129" s="29" t="s">
        <v>226</v>
      </c>
      <c r="D129" s="7" t="s">
        <v>225</v>
      </c>
      <c r="E129" s="8">
        <f t="shared" si="378"/>
        <v>0</v>
      </c>
      <c r="F129" s="9"/>
      <c r="G129" s="9"/>
      <c r="H129" s="9"/>
      <c r="I129" s="9"/>
      <c r="J129" s="9">
        <f t="shared" si="379"/>
        <v>200000</v>
      </c>
      <c r="K129" s="9">
        <v>200000</v>
      </c>
      <c r="L129" s="9"/>
      <c r="M129" s="9"/>
      <c r="N129" s="9"/>
      <c r="O129" s="9">
        <f t="shared" si="363"/>
        <v>200000</v>
      </c>
      <c r="P129" s="9">
        <f t="shared" si="364"/>
        <v>200000</v>
      </c>
      <c r="Q129" s="8">
        <f t="shared" si="365"/>
        <v>0</v>
      </c>
      <c r="R129" s="9"/>
      <c r="S129" s="9"/>
      <c r="T129" s="9"/>
      <c r="U129" s="9"/>
      <c r="V129" s="9">
        <f t="shared" si="380"/>
        <v>-35787</v>
      </c>
      <c r="W129" s="9">
        <v>-35787</v>
      </c>
      <c r="X129" s="9"/>
      <c r="Y129" s="9"/>
      <c r="Z129" s="9"/>
      <c r="AA129" s="9">
        <f t="shared" si="381"/>
        <v>-35787</v>
      </c>
      <c r="AB129" s="39">
        <f t="shared" si="382"/>
        <v>-35787</v>
      </c>
      <c r="AC129" s="8">
        <f t="shared" si="383"/>
        <v>0</v>
      </c>
      <c r="AD129" s="8">
        <f t="shared" si="384"/>
        <v>0</v>
      </c>
      <c r="AE129" s="8">
        <f t="shared" si="385"/>
        <v>0</v>
      </c>
      <c r="AF129" s="8">
        <f t="shared" si="386"/>
        <v>0</v>
      </c>
      <c r="AG129" s="8">
        <f t="shared" si="387"/>
        <v>0</v>
      </c>
      <c r="AH129" s="8">
        <f t="shared" si="388"/>
        <v>164213</v>
      </c>
      <c r="AI129" s="8">
        <f t="shared" si="389"/>
        <v>164213</v>
      </c>
      <c r="AJ129" s="8">
        <f t="shared" si="390"/>
        <v>0</v>
      </c>
      <c r="AK129" s="8">
        <f t="shared" si="391"/>
        <v>0</v>
      </c>
      <c r="AL129" s="8">
        <f t="shared" si="392"/>
        <v>0</v>
      </c>
      <c r="AM129" s="8">
        <f t="shared" si="393"/>
        <v>164213</v>
      </c>
      <c r="AN129" s="8">
        <f t="shared" si="394"/>
        <v>164213</v>
      </c>
    </row>
    <row r="130" spans="1:40" ht="21" customHeight="1" x14ac:dyDescent="0.2">
      <c r="A130" s="5">
        <v>1517330</v>
      </c>
      <c r="B130" s="46">
        <v>7330</v>
      </c>
      <c r="C130" s="46" t="s">
        <v>70</v>
      </c>
      <c r="D130" s="3" t="s">
        <v>272</v>
      </c>
      <c r="E130" s="8">
        <f t="shared" si="378"/>
        <v>0</v>
      </c>
      <c r="F130" s="9"/>
      <c r="G130" s="9"/>
      <c r="H130" s="9"/>
      <c r="I130" s="9"/>
      <c r="J130" s="9">
        <f t="shared" si="379"/>
        <v>1069830</v>
      </c>
      <c r="K130" s="9">
        <v>1069830</v>
      </c>
      <c r="L130" s="9"/>
      <c r="M130" s="9"/>
      <c r="N130" s="9"/>
      <c r="O130" s="9">
        <f t="shared" si="363"/>
        <v>1069830</v>
      </c>
      <c r="P130" s="9">
        <f t="shared" si="364"/>
        <v>1069830</v>
      </c>
      <c r="Q130" s="8">
        <f t="shared" si="365"/>
        <v>0</v>
      </c>
      <c r="R130" s="9"/>
      <c r="S130" s="9"/>
      <c r="T130" s="9"/>
      <c r="U130" s="9"/>
      <c r="V130" s="9">
        <f t="shared" si="380"/>
        <v>-176430</v>
      </c>
      <c r="W130" s="9">
        <v>-176430</v>
      </c>
      <c r="X130" s="9"/>
      <c r="Y130" s="9"/>
      <c r="Z130" s="9"/>
      <c r="AA130" s="9">
        <f t="shared" si="381"/>
        <v>-176430</v>
      </c>
      <c r="AB130" s="39">
        <f t="shared" si="382"/>
        <v>-176430</v>
      </c>
      <c r="AC130" s="8">
        <f t="shared" si="383"/>
        <v>0</v>
      </c>
      <c r="AD130" s="8">
        <f t="shared" si="384"/>
        <v>0</v>
      </c>
      <c r="AE130" s="8">
        <f t="shared" si="385"/>
        <v>0</v>
      </c>
      <c r="AF130" s="8">
        <f t="shared" si="386"/>
        <v>0</v>
      </c>
      <c r="AG130" s="8">
        <f t="shared" si="387"/>
        <v>0</v>
      </c>
      <c r="AH130" s="8">
        <f t="shared" si="388"/>
        <v>893400</v>
      </c>
      <c r="AI130" s="8">
        <f t="shared" si="389"/>
        <v>893400</v>
      </c>
      <c r="AJ130" s="8">
        <f t="shared" si="390"/>
        <v>0</v>
      </c>
      <c r="AK130" s="8">
        <f t="shared" si="391"/>
        <v>0</v>
      </c>
      <c r="AL130" s="8">
        <f t="shared" si="392"/>
        <v>0</v>
      </c>
      <c r="AM130" s="8">
        <f t="shared" si="393"/>
        <v>893400</v>
      </c>
      <c r="AN130" s="8">
        <f t="shared" si="394"/>
        <v>893400</v>
      </c>
    </row>
    <row r="131" spans="1:40" ht="29.25" customHeight="1" x14ac:dyDescent="0.2">
      <c r="A131" s="5">
        <v>1517350</v>
      </c>
      <c r="B131" s="46">
        <v>7350</v>
      </c>
      <c r="C131" s="46" t="s">
        <v>70</v>
      </c>
      <c r="D131" s="37" t="s">
        <v>77</v>
      </c>
      <c r="E131" s="8">
        <f t="shared" si="378"/>
        <v>0</v>
      </c>
      <c r="F131" s="9"/>
      <c r="G131" s="9"/>
      <c r="H131" s="9"/>
      <c r="I131" s="9"/>
      <c r="J131" s="9">
        <f t="shared" ref="J131" si="395">L131+O131</f>
        <v>0</v>
      </c>
      <c r="K131" s="9"/>
      <c r="L131" s="9"/>
      <c r="M131" s="9"/>
      <c r="N131" s="9"/>
      <c r="O131" s="9">
        <f t="shared" ref="O131" si="396">K131</f>
        <v>0</v>
      </c>
      <c r="P131" s="9">
        <f t="shared" ref="P131" si="397">E131+J131</f>
        <v>0</v>
      </c>
      <c r="Q131" s="8">
        <f t="shared" ref="Q131" si="398">R131+U131</f>
        <v>0</v>
      </c>
      <c r="R131" s="9"/>
      <c r="S131" s="9"/>
      <c r="T131" s="9"/>
      <c r="U131" s="9"/>
      <c r="V131" s="9">
        <f t="shared" si="380"/>
        <v>80000</v>
      </c>
      <c r="W131" s="9">
        <v>80000</v>
      </c>
      <c r="X131" s="9"/>
      <c r="Y131" s="9"/>
      <c r="Z131" s="9"/>
      <c r="AA131" s="9">
        <f t="shared" si="381"/>
        <v>80000</v>
      </c>
      <c r="AB131" s="39">
        <f t="shared" ref="AB131" si="399">Q131+V131</f>
        <v>80000</v>
      </c>
      <c r="AC131" s="8">
        <f t="shared" ref="AC131" si="400">E131+Q131</f>
        <v>0</v>
      </c>
      <c r="AD131" s="8">
        <f t="shared" ref="AD131" si="401">F131+R131</f>
        <v>0</v>
      </c>
      <c r="AE131" s="8">
        <f t="shared" ref="AE131" si="402">G131+S131</f>
        <v>0</v>
      </c>
      <c r="AF131" s="8">
        <f t="shared" ref="AF131" si="403">H131+T131</f>
        <v>0</v>
      </c>
      <c r="AG131" s="8">
        <f t="shared" ref="AG131" si="404">I131+U131</f>
        <v>0</v>
      </c>
      <c r="AH131" s="8">
        <f t="shared" ref="AH131" si="405">J131+V131</f>
        <v>80000</v>
      </c>
      <c r="AI131" s="8">
        <f t="shared" ref="AI131" si="406">K131+W131</f>
        <v>80000</v>
      </c>
      <c r="AJ131" s="8">
        <f t="shared" ref="AJ131" si="407">L131+X131</f>
        <v>0</v>
      </c>
      <c r="AK131" s="8">
        <f t="shared" ref="AK131" si="408">M131+Y131</f>
        <v>0</v>
      </c>
      <c r="AL131" s="8">
        <f t="shared" ref="AL131" si="409">N131+Z131</f>
        <v>0</v>
      </c>
      <c r="AM131" s="8">
        <f t="shared" ref="AM131" si="410">O131+AA131</f>
        <v>80000</v>
      </c>
      <c r="AN131" s="8">
        <f t="shared" ref="AN131" si="411">P131+AB131</f>
        <v>80000</v>
      </c>
    </row>
    <row r="132" spans="1:40" ht="26.45" customHeight="1" x14ac:dyDescent="0.2">
      <c r="A132" s="18" t="s">
        <v>205</v>
      </c>
      <c r="B132" s="19" t="s">
        <v>18</v>
      </c>
      <c r="C132" s="19" t="s">
        <v>18</v>
      </c>
      <c r="D132" s="20" t="s">
        <v>206</v>
      </c>
      <c r="E132" s="21">
        <f>E133</f>
        <v>3503052</v>
      </c>
      <c r="F132" s="21">
        <f>F133</f>
        <v>3103052</v>
      </c>
      <c r="G132" s="21">
        <f>G133</f>
        <v>2343711</v>
      </c>
      <c r="H132" s="21">
        <f>H133</f>
        <v>137400</v>
      </c>
      <c r="I132" s="21">
        <v>0</v>
      </c>
      <c r="J132" s="21">
        <f t="shared" ref="J132:T132" si="412">J133</f>
        <v>0</v>
      </c>
      <c r="K132" s="21">
        <f t="shared" si="412"/>
        <v>0</v>
      </c>
      <c r="L132" s="21">
        <f t="shared" si="412"/>
        <v>0</v>
      </c>
      <c r="M132" s="21">
        <f t="shared" si="412"/>
        <v>0</v>
      </c>
      <c r="N132" s="21">
        <f t="shared" si="412"/>
        <v>0</v>
      </c>
      <c r="O132" s="21">
        <f t="shared" si="412"/>
        <v>0</v>
      </c>
      <c r="P132" s="21">
        <f t="shared" si="412"/>
        <v>3503052</v>
      </c>
      <c r="Q132" s="21">
        <f t="shared" si="412"/>
        <v>-100000</v>
      </c>
      <c r="R132" s="21">
        <f t="shared" si="412"/>
        <v>0</v>
      </c>
      <c r="S132" s="21">
        <f t="shared" si="412"/>
        <v>0</v>
      </c>
      <c r="T132" s="21">
        <f t="shared" si="412"/>
        <v>0</v>
      </c>
      <c r="U132" s="21">
        <v>0</v>
      </c>
      <c r="V132" s="21">
        <f t="shared" ref="V132:AB132" si="413">V133</f>
        <v>0</v>
      </c>
      <c r="W132" s="21">
        <f t="shared" si="413"/>
        <v>0</v>
      </c>
      <c r="X132" s="21">
        <f t="shared" si="413"/>
        <v>0</v>
      </c>
      <c r="Y132" s="21">
        <f t="shared" si="413"/>
        <v>0</v>
      </c>
      <c r="Z132" s="21">
        <f t="shared" si="413"/>
        <v>0</v>
      </c>
      <c r="AA132" s="21">
        <f t="shared" si="413"/>
        <v>0</v>
      </c>
      <c r="AB132" s="21">
        <f t="shared" si="413"/>
        <v>-100000</v>
      </c>
      <c r="AC132" s="21">
        <f t="shared" si="312"/>
        <v>3403052</v>
      </c>
      <c r="AD132" s="21">
        <f t="shared" si="313"/>
        <v>3103052</v>
      </c>
      <c r="AE132" s="21">
        <f t="shared" si="314"/>
        <v>2343711</v>
      </c>
      <c r="AF132" s="21">
        <f t="shared" si="315"/>
        <v>137400</v>
      </c>
      <c r="AG132" s="21">
        <f t="shared" si="316"/>
        <v>0</v>
      </c>
      <c r="AH132" s="21">
        <f t="shared" si="317"/>
        <v>0</v>
      </c>
      <c r="AI132" s="21">
        <f t="shared" si="318"/>
        <v>0</v>
      </c>
      <c r="AJ132" s="21">
        <f t="shared" si="319"/>
        <v>0</v>
      </c>
      <c r="AK132" s="21">
        <f t="shared" si="320"/>
        <v>0</v>
      </c>
      <c r="AL132" s="21">
        <f t="shared" si="321"/>
        <v>0</v>
      </c>
      <c r="AM132" s="21">
        <f t="shared" si="322"/>
        <v>0</v>
      </c>
      <c r="AN132" s="21">
        <f t="shared" si="323"/>
        <v>3403052</v>
      </c>
    </row>
    <row r="133" spans="1:40" ht="30" customHeight="1" x14ac:dyDescent="0.2">
      <c r="A133" s="18" t="s">
        <v>207</v>
      </c>
      <c r="B133" s="19" t="s">
        <v>18</v>
      </c>
      <c r="C133" s="19" t="s">
        <v>18</v>
      </c>
      <c r="D133" s="20" t="s">
        <v>206</v>
      </c>
      <c r="E133" s="21">
        <f>SUM(E134:E136)</f>
        <v>3503052</v>
      </c>
      <c r="F133" s="21">
        <f>SUM(F134:F136)</f>
        <v>3103052</v>
      </c>
      <c r="G133" s="21">
        <f>SUM(G134:G136)</f>
        <v>2343711</v>
      </c>
      <c r="H133" s="21">
        <f>SUM(H134:H136)</f>
        <v>137400</v>
      </c>
      <c r="I133" s="21">
        <v>0</v>
      </c>
      <c r="J133" s="21">
        <f t="shared" ref="J133:O133" si="414">J134+J135+J136</f>
        <v>0</v>
      </c>
      <c r="K133" s="21">
        <f t="shared" si="414"/>
        <v>0</v>
      </c>
      <c r="L133" s="21">
        <f t="shared" si="414"/>
        <v>0</v>
      </c>
      <c r="M133" s="21">
        <f t="shared" si="414"/>
        <v>0</v>
      </c>
      <c r="N133" s="21">
        <f t="shared" si="414"/>
        <v>0</v>
      </c>
      <c r="O133" s="21">
        <f t="shared" si="414"/>
        <v>0</v>
      </c>
      <c r="P133" s="21">
        <f>SUM(P134:P136)</f>
        <v>3503052</v>
      </c>
      <c r="Q133" s="21">
        <f>SUM(Q134:Q136)</f>
        <v>-100000</v>
      </c>
      <c r="R133" s="21">
        <f>SUM(R134:R136)</f>
        <v>0</v>
      </c>
      <c r="S133" s="21">
        <f>SUM(S134:S136)</f>
        <v>0</v>
      </c>
      <c r="T133" s="21">
        <f>SUM(T134:T136)</f>
        <v>0</v>
      </c>
      <c r="U133" s="21">
        <v>0</v>
      </c>
      <c r="V133" s="21">
        <f t="shared" ref="V133:AA133" si="415">V134+V135+V136</f>
        <v>0</v>
      </c>
      <c r="W133" s="21">
        <f t="shared" si="415"/>
        <v>0</v>
      </c>
      <c r="X133" s="21">
        <f t="shared" si="415"/>
        <v>0</v>
      </c>
      <c r="Y133" s="21">
        <f t="shared" si="415"/>
        <v>0</v>
      </c>
      <c r="Z133" s="21">
        <f t="shared" si="415"/>
        <v>0</v>
      </c>
      <c r="AA133" s="21">
        <f t="shared" si="415"/>
        <v>0</v>
      </c>
      <c r="AB133" s="21">
        <f>SUM(AB134:AB136)</f>
        <v>-100000</v>
      </c>
      <c r="AC133" s="21">
        <f t="shared" si="312"/>
        <v>3403052</v>
      </c>
      <c r="AD133" s="21">
        <f t="shared" si="313"/>
        <v>3103052</v>
      </c>
      <c r="AE133" s="21">
        <f t="shared" si="314"/>
        <v>2343711</v>
      </c>
      <c r="AF133" s="21">
        <f t="shared" si="315"/>
        <v>137400</v>
      </c>
      <c r="AG133" s="21">
        <f t="shared" si="316"/>
        <v>0</v>
      </c>
      <c r="AH133" s="21">
        <f t="shared" si="317"/>
        <v>0</v>
      </c>
      <c r="AI133" s="21">
        <f t="shared" si="318"/>
        <v>0</v>
      </c>
      <c r="AJ133" s="21">
        <f t="shared" si="319"/>
        <v>0</v>
      </c>
      <c r="AK133" s="21">
        <f t="shared" si="320"/>
        <v>0</v>
      </c>
      <c r="AL133" s="21">
        <f t="shared" si="321"/>
        <v>0</v>
      </c>
      <c r="AM133" s="21">
        <f t="shared" si="322"/>
        <v>0</v>
      </c>
      <c r="AN133" s="21">
        <f t="shared" si="323"/>
        <v>3403052</v>
      </c>
    </row>
    <row r="134" spans="1:40" ht="37.9" customHeight="1" x14ac:dyDescent="0.2">
      <c r="A134" s="5" t="s">
        <v>208</v>
      </c>
      <c r="B134" s="6" t="s">
        <v>26</v>
      </c>
      <c r="C134" s="6" t="s">
        <v>23</v>
      </c>
      <c r="D134" s="7" t="s">
        <v>27</v>
      </c>
      <c r="E134" s="8">
        <f>F134+I134</f>
        <v>3088372</v>
      </c>
      <c r="F134" s="9">
        <v>3088372</v>
      </c>
      <c r="G134" s="9">
        <v>2343711</v>
      </c>
      <c r="H134" s="9">
        <v>137400</v>
      </c>
      <c r="I134" s="9"/>
      <c r="J134" s="9">
        <f>L134+O134</f>
        <v>0</v>
      </c>
      <c r="K134" s="9"/>
      <c r="L134" s="9"/>
      <c r="M134" s="9"/>
      <c r="N134" s="9"/>
      <c r="O134" s="9">
        <f>K134</f>
        <v>0</v>
      </c>
      <c r="P134" s="9">
        <f>E134+J134</f>
        <v>3088372</v>
      </c>
      <c r="Q134" s="8">
        <f>R134+U134</f>
        <v>0</v>
      </c>
      <c r="R134" s="9"/>
      <c r="S134" s="9"/>
      <c r="T134" s="9"/>
      <c r="U134" s="9"/>
      <c r="V134" s="9">
        <f>X134+AA134</f>
        <v>0</v>
      </c>
      <c r="W134" s="9"/>
      <c r="X134" s="9"/>
      <c r="Y134" s="9"/>
      <c r="Z134" s="9"/>
      <c r="AA134" s="9">
        <f>W134</f>
        <v>0</v>
      </c>
      <c r="AB134" s="39">
        <f>Q134+V134</f>
        <v>0</v>
      </c>
      <c r="AC134" s="8">
        <f t="shared" si="312"/>
        <v>3088372</v>
      </c>
      <c r="AD134" s="8">
        <f t="shared" si="313"/>
        <v>3088372</v>
      </c>
      <c r="AE134" s="8">
        <f t="shared" si="314"/>
        <v>2343711</v>
      </c>
      <c r="AF134" s="8">
        <f t="shared" si="315"/>
        <v>137400</v>
      </c>
      <c r="AG134" s="8">
        <f t="shared" si="316"/>
        <v>0</v>
      </c>
      <c r="AH134" s="8">
        <f t="shared" si="317"/>
        <v>0</v>
      </c>
      <c r="AI134" s="8">
        <f t="shared" si="318"/>
        <v>0</v>
      </c>
      <c r="AJ134" s="8">
        <f t="shared" si="319"/>
        <v>0</v>
      </c>
      <c r="AK134" s="8">
        <f t="shared" si="320"/>
        <v>0</v>
      </c>
      <c r="AL134" s="8">
        <f t="shared" si="321"/>
        <v>0</v>
      </c>
      <c r="AM134" s="8">
        <f t="shared" si="322"/>
        <v>0</v>
      </c>
      <c r="AN134" s="8">
        <f t="shared" si="323"/>
        <v>3088372</v>
      </c>
    </row>
    <row r="135" spans="1:40" ht="21" customHeight="1" x14ac:dyDescent="0.2">
      <c r="A135" s="5">
        <v>3718710</v>
      </c>
      <c r="B135" s="6">
        <v>8710</v>
      </c>
      <c r="C135" s="29" t="s">
        <v>30</v>
      </c>
      <c r="D135" s="7" t="s">
        <v>262</v>
      </c>
      <c r="E135" s="8">
        <v>400000</v>
      </c>
      <c r="F135" s="9"/>
      <c r="G135" s="9"/>
      <c r="H135" s="9"/>
      <c r="I135" s="9"/>
      <c r="J135" s="9">
        <f>L135+O135</f>
        <v>0</v>
      </c>
      <c r="K135" s="9"/>
      <c r="L135" s="9"/>
      <c r="M135" s="9"/>
      <c r="N135" s="9"/>
      <c r="O135" s="9">
        <f>K135</f>
        <v>0</v>
      </c>
      <c r="P135" s="9">
        <f>E135+J135</f>
        <v>400000</v>
      </c>
      <c r="Q135" s="8">
        <v>-100000</v>
      </c>
      <c r="R135" s="9"/>
      <c r="S135" s="9"/>
      <c r="T135" s="9"/>
      <c r="U135" s="9"/>
      <c r="V135" s="9">
        <f>X135+AA135</f>
        <v>0</v>
      </c>
      <c r="W135" s="9"/>
      <c r="X135" s="9"/>
      <c r="Y135" s="9"/>
      <c r="Z135" s="9"/>
      <c r="AA135" s="9">
        <f>W135</f>
        <v>0</v>
      </c>
      <c r="AB135" s="39">
        <f>Q135+V135</f>
        <v>-100000</v>
      </c>
      <c r="AC135" s="8">
        <f t="shared" si="312"/>
        <v>300000</v>
      </c>
      <c r="AD135" s="8">
        <f t="shared" si="313"/>
        <v>0</v>
      </c>
      <c r="AE135" s="8">
        <f t="shared" si="314"/>
        <v>0</v>
      </c>
      <c r="AF135" s="8">
        <f t="shared" si="315"/>
        <v>0</v>
      </c>
      <c r="AG135" s="8">
        <f t="shared" si="316"/>
        <v>0</v>
      </c>
      <c r="AH135" s="8">
        <f t="shared" si="317"/>
        <v>0</v>
      </c>
      <c r="AI135" s="8">
        <f t="shared" si="318"/>
        <v>0</v>
      </c>
      <c r="AJ135" s="8">
        <f t="shared" si="319"/>
        <v>0</v>
      </c>
      <c r="AK135" s="8">
        <f t="shared" si="320"/>
        <v>0</v>
      </c>
      <c r="AL135" s="8">
        <f t="shared" si="321"/>
        <v>0</v>
      </c>
      <c r="AM135" s="8">
        <f t="shared" si="322"/>
        <v>0</v>
      </c>
      <c r="AN135" s="8">
        <f t="shared" si="323"/>
        <v>300000</v>
      </c>
    </row>
    <row r="136" spans="1:40" ht="21" customHeight="1" x14ac:dyDescent="0.2">
      <c r="A136" s="5" t="s">
        <v>209</v>
      </c>
      <c r="B136" s="6" t="s">
        <v>210</v>
      </c>
      <c r="C136" s="6" t="s">
        <v>29</v>
      </c>
      <c r="D136" s="7" t="s">
        <v>211</v>
      </c>
      <c r="E136" s="8">
        <f>F136+I136</f>
        <v>14680</v>
      </c>
      <c r="F136" s="9">
        <v>14680</v>
      </c>
      <c r="G136" s="9"/>
      <c r="H136" s="9"/>
      <c r="I136" s="9"/>
      <c r="J136" s="9">
        <f>L136+O136</f>
        <v>0</v>
      </c>
      <c r="K136" s="9"/>
      <c r="L136" s="9"/>
      <c r="M136" s="9"/>
      <c r="N136" s="9"/>
      <c r="O136" s="9">
        <f>K136</f>
        <v>0</v>
      </c>
      <c r="P136" s="9">
        <f>E136+J136</f>
        <v>14680</v>
      </c>
      <c r="Q136" s="8">
        <f>R136+U136</f>
        <v>0</v>
      </c>
      <c r="R136" s="9"/>
      <c r="S136" s="9"/>
      <c r="T136" s="9"/>
      <c r="U136" s="9"/>
      <c r="V136" s="9">
        <f>X136+AA136</f>
        <v>0</v>
      </c>
      <c r="W136" s="9"/>
      <c r="X136" s="9"/>
      <c r="Y136" s="9"/>
      <c r="Z136" s="9"/>
      <c r="AA136" s="9">
        <f>W136</f>
        <v>0</v>
      </c>
      <c r="AB136" s="9">
        <f>Q136+V136</f>
        <v>0</v>
      </c>
      <c r="AC136" s="8">
        <f t="shared" si="312"/>
        <v>14680</v>
      </c>
      <c r="AD136" s="8">
        <f t="shared" si="313"/>
        <v>14680</v>
      </c>
      <c r="AE136" s="8">
        <f t="shared" si="314"/>
        <v>0</v>
      </c>
      <c r="AF136" s="8">
        <f t="shared" si="315"/>
        <v>0</v>
      </c>
      <c r="AG136" s="8">
        <f t="shared" si="316"/>
        <v>0</v>
      </c>
      <c r="AH136" s="8">
        <f t="shared" si="317"/>
        <v>0</v>
      </c>
      <c r="AI136" s="8">
        <f t="shared" si="318"/>
        <v>0</v>
      </c>
      <c r="AJ136" s="8">
        <f t="shared" si="319"/>
        <v>0</v>
      </c>
      <c r="AK136" s="8">
        <f t="shared" si="320"/>
        <v>0</v>
      </c>
      <c r="AL136" s="8">
        <f t="shared" si="321"/>
        <v>0</v>
      </c>
      <c r="AM136" s="8">
        <f t="shared" si="322"/>
        <v>0</v>
      </c>
      <c r="AN136" s="8">
        <f t="shared" si="323"/>
        <v>14680</v>
      </c>
    </row>
    <row r="137" spans="1:40" ht="20.25" customHeight="1" x14ac:dyDescent="0.2">
      <c r="A137" s="40" t="s">
        <v>213</v>
      </c>
      <c r="B137" s="41" t="s">
        <v>213</v>
      </c>
      <c r="C137" s="41" t="s">
        <v>213</v>
      </c>
      <c r="D137" s="41" t="s">
        <v>212</v>
      </c>
      <c r="E137" s="42">
        <f t="shared" ref="E137:AN137" si="416">E14+E64+E96+E110+E132+E122</f>
        <v>331642968</v>
      </c>
      <c r="F137" s="42">
        <f t="shared" si="416"/>
        <v>291964106</v>
      </c>
      <c r="G137" s="42">
        <f t="shared" si="416"/>
        <v>161708994</v>
      </c>
      <c r="H137" s="42">
        <f t="shared" si="416"/>
        <v>24268427</v>
      </c>
      <c r="I137" s="42">
        <f t="shared" si="416"/>
        <v>39278862</v>
      </c>
      <c r="J137" s="42">
        <f t="shared" si="416"/>
        <v>35473494.829999998</v>
      </c>
      <c r="K137" s="42">
        <f t="shared" si="416"/>
        <v>29099370</v>
      </c>
      <c r="L137" s="42">
        <f t="shared" si="416"/>
        <v>3523606</v>
      </c>
      <c r="M137" s="42">
        <f t="shared" si="416"/>
        <v>332800</v>
      </c>
      <c r="N137" s="42">
        <f t="shared" si="416"/>
        <v>5600</v>
      </c>
      <c r="O137" s="42">
        <f t="shared" si="416"/>
        <v>31949888.829999998</v>
      </c>
      <c r="P137" s="42">
        <f t="shared" si="416"/>
        <v>367116462.82999998</v>
      </c>
      <c r="Q137" s="42">
        <f t="shared" si="416"/>
        <v>7209052</v>
      </c>
      <c r="R137" s="42">
        <f t="shared" si="416"/>
        <v>2774798</v>
      </c>
      <c r="S137" s="42">
        <f t="shared" si="416"/>
        <v>2106611</v>
      </c>
      <c r="T137" s="42">
        <f t="shared" si="416"/>
        <v>510381</v>
      </c>
      <c r="U137" s="42">
        <f t="shared" si="416"/>
        <v>4534254</v>
      </c>
      <c r="V137" s="42">
        <f>V14+V64+V96+V110+V132+V122</f>
        <v>-1775695</v>
      </c>
      <c r="W137" s="42">
        <f t="shared" si="416"/>
        <v>-3157095</v>
      </c>
      <c r="X137" s="42">
        <f t="shared" si="416"/>
        <v>1381400</v>
      </c>
      <c r="Y137" s="42">
        <f t="shared" si="416"/>
        <v>0</v>
      </c>
      <c r="Z137" s="42">
        <f t="shared" si="416"/>
        <v>0</v>
      </c>
      <c r="AA137" s="42">
        <f t="shared" si="416"/>
        <v>-3157095</v>
      </c>
      <c r="AB137" s="42">
        <f t="shared" si="416"/>
        <v>5433357</v>
      </c>
      <c r="AC137" s="42">
        <f t="shared" si="416"/>
        <v>338852020</v>
      </c>
      <c r="AD137" s="42">
        <f t="shared" si="416"/>
        <v>294738904</v>
      </c>
      <c r="AE137" s="42">
        <f t="shared" si="416"/>
        <v>163815605</v>
      </c>
      <c r="AF137" s="42">
        <f t="shared" si="416"/>
        <v>24778808</v>
      </c>
      <c r="AG137" s="42">
        <f t="shared" si="416"/>
        <v>43813116</v>
      </c>
      <c r="AH137" s="42">
        <f t="shared" si="416"/>
        <v>33697799.829999998</v>
      </c>
      <c r="AI137" s="42">
        <f t="shared" si="416"/>
        <v>25942275</v>
      </c>
      <c r="AJ137" s="42">
        <f t="shared" si="416"/>
        <v>4905006</v>
      </c>
      <c r="AK137" s="42">
        <f t="shared" si="416"/>
        <v>332800</v>
      </c>
      <c r="AL137" s="42">
        <f t="shared" si="416"/>
        <v>5600</v>
      </c>
      <c r="AM137" s="42">
        <f t="shared" si="416"/>
        <v>28792793.829999998</v>
      </c>
      <c r="AN137" s="42">
        <f t="shared" si="416"/>
        <v>372549819.82999998</v>
      </c>
    </row>
    <row r="138" spans="1:40" ht="9" customHeight="1" x14ac:dyDescent="0.2">
      <c r="P138" s="1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1"/>
      <c r="AN138" s="11"/>
    </row>
    <row r="139" spans="1:40" x14ac:dyDescent="0.2">
      <c r="P139" s="1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1"/>
      <c r="AN139" s="11"/>
    </row>
    <row r="140" spans="1:40" s="45" customFormat="1" ht="18.75" x14ac:dyDescent="0.3">
      <c r="A140" s="43"/>
      <c r="B140" s="43"/>
      <c r="C140" s="43"/>
      <c r="D140" s="43"/>
      <c r="E140" s="43"/>
      <c r="F140" s="44"/>
      <c r="G140" s="44"/>
      <c r="H140" s="44"/>
      <c r="I140" s="44"/>
      <c r="J140" s="44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4" t="s">
        <v>258</v>
      </c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</row>
    <row r="141" spans="1:40" s="14" customFormat="1" x14ac:dyDescent="0.2"/>
    <row r="142" spans="1:40" s="14" customFormat="1" x14ac:dyDescent="0.2"/>
    <row r="143" spans="1:40" s="14" customFormat="1" x14ac:dyDescent="0.2"/>
    <row r="144" spans="1:40" s="14" customFormat="1" x14ac:dyDescent="0.2"/>
    <row r="145" spans="28:28" s="14" customFormat="1" x14ac:dyDescent="0.2">
      <c r="AB145" s="53"/>
    </row>
    <row r="146" spans="28:28" s="14" customFormat="1" x14ac:dyDescent="0.2"/>
    <row r="147" spans="28:28" s="14" customFormat="1" x14ac:dyDescent="0.2"/>
    <row r="148" spans="28:28" s="14" customFormat="1" x14ac:dyDescent="0.2"/>
    <row r="149" spans="28:28" s="14" customFormat="1" x14ac:dyDescent="0.2"/>
    <row r="150" spans="28:28" s="14" customFormat="1" x14ac:dyDescent="0.2"/>
    <row r="151" spans="28:28" s="14" customFormat="1" x14ac:dyDescent="0.2"/>
    <row r="152" spans="28:28" s="14" customFormat="1" x14ac:dyDescent="0.2"/>
    <row r="153" spans="28:28" s="14" customFormat="1" x14ac:dyDescent="0.2"/>
    <row r="154" spans="28:28" s="14" customFormat="1" x14ac:dyDescent="0.2"/>
    <row r="155" spans="28:28" s="14" customFormat="1" x14ac:dyDescent="0.2"/>
    <row r="156" spans="28:28" s="14" customFormat="1" x14ac:dyDescent="0.2"/>
    <row r="157" spans="28:28" s="14" customFormat="1" x14ac:dyDescent="0.2"/>
    <row r="158" spans="28:28" s="14" customFormat="1" x14ac:dyDescent="0.2"/>
    <row r="159" spans="28:28" s="14" customFormat="1" x14ac:dyDescent="0.2"/>
    <row r="160" spans="28:28" s="14" customFormat="1" x14ac:dyDescent="0.2"/>
    <row r="161" s="14" customFormat="1" x14ac:dyDescent="0.2"/>
    <row r="162" s="14" customFormat="1" x14ac:dyDescent="0.2"/>
    <row r="163" s="14" customFormat="1" x14ac:dyDescent="0.2"/>
    <row r="164" s="14" customFormat="1" x14ac:dyDescent="0.2"/>
    <row r="165" s="14" customFormat="1" x14ac:dyDescent="0.2"/>
    <row r="166" s="14" customFormat="1" x14ac:dyDescent="0.2"/>
    <row r="167" s="14" customFormat="1" x14ac:dyDescent="0.2"/>
    <row r="168" s="14" customFormat="1" x14ac:dyDescent="0.2"/>
    <row r="169" s="14" customFormat="1" x14ac:dyDescent="0.2"/>
    <row r="170" s="14" customFormat="1" x14ac:dyDescent="0.2"/>
    <row r="171" s="14" customFormat="1" x14ac:dyDescent="0.2"/>
    <row r="172" s="14" customFormat="1" x14ac:dyDescent="0.2"/>
    <row r="173" s="14" customFormat="1" x14ac:dyDescent="0.2"/>
    <row r="174" s="14" customFormat="1" x14ac:dyDescent="0.2"/>
    <row r="175" s="14" customFormat="1" x14ac:dyDescent="0.2"/>
    <row r="176" s="14" customFormat="1" x14ac:dyDescent="0.2"/>
    <row r="177" s="14" customFormat="1" x14ac:dyDescent="0.2"/>
    <row r="178" s="14" customFormat="1" x14ac:dyDescent="0.2"/>
    <row r="179" s="14" customFormat="1" x14ac:dyDescent="0.2"/>
    <row r="180" s="14" customFormat="1" x14ac:dyDescent="0.2"/>
    <row r="181" s="14" customFormat="1" x14ac:dyDescent="0.2"/>
    <row r="182" s="14" customFormat="1" x14ac:dyDescent="0.2"/>
    <row r="183" s="14" customFormat="1" x14ac:dyDescent="0.2"/>
    <row r="184" s="14" customFormat="1" x14ac:dyDescent="0.2"/>
    <row r="185" s="14" customFormat="1" x14ac:dyDescent="0.2"/>
    <row r="186" s="14" customFormat="1" x14ac:dyDescent="0.2"/>
    <row r="187" s="14" customFormat="1" x14ac:dyDescent="0.2"/>
    <row r="188" s="14" customFormat="1" x14ac:dyDescent="0.2"/>
    <row r="189" s="14" customFormat="1" x14ac:dyDescent="0.2"/>
    <row r="190" s="14" customFormat="1" x14ac:dyDescent="0.2"/>
    <row r="191" s="14" customFormat="1" x14ac:dyDescent="0.2"/>
    <row r="192" s="14" customFormat="1" x14ac:dyDescent="0.2"/>
    <row r="193" s="14" customFormat="1" x14ac:dyDescent="0.2"/>
    <row r="194" s="14" customFormat="1" x14ac:dyDescent="0.2"/>
    <row r="195" s="14" customFormat="1" x14ac:dyDescent="0.2"/>
    <row r="196" s="14" customFormat="1" x14ac:dyDescent="0.2"/>
    <row r="197" s="14" customFormat="1" x14ac:dyDescent="0.2"/>
    <row r="198" s="14" customFormat="1" x14ac:dyDescent="0.2"/>
    <row r="199" s="14" customFormat="1" x14ac:dyDescent="0.2"/>
    <row r="200" s="14" customFormat="1" x14ac:dyDescent="0.2"/>
    <row r="201" s="14" customFormat="1" x14ac:dyDescent="0.2"/>
    <row r="202" s="14" customFormat="1" x14ac:dyDescent="0.2"/>
    <row r="203" s="14" customFormat="1" x14ac:dyDescent="0.2"/>
    <row r="204" s="14" customFormat="1" x14ac:dyDescent="0.2"/>
    <row r="205" s="14" customFormat="1" x14ac:dyDescent="0.2"/>
    <row r="206" s="14" customFormat="1" x14ac:dyDescent="0.2"/>
    <row r="207" s="14" customFormat="1" x14ac:dyDescent="0.2"/>
    <row r="208" s="14" customFormat="1" x14ac:dyDescent="0.2"/>
    <row r="209" s="14" customFormat="1" x14ac:dyDescent="0.2"/>
    <row r="210" s="14" customFormat="1" x14ac:dyDescent="0.2"/>
    <row r="211" s="14" customFormat="1" x14ac:dyDescent="0.2"/>
    <row r="212" s="14" customFormat="1" x14ac:dyDescent="0.2"/>
    <row r="213" s="14" customFormat="1" x14ac:dyDescent="0.2"/>
    <row r="214" s="14" customFormat="1" x14ac:dyDescent="0.2"/>
    <row r="215" s="14" customFormat="1" x14ac:dyDescent="0.2"/>
    <row r="216" s="14" customFormat="1" x14ac:dyDescent="0.2"/>
    <row r="217" s="14" customFormat="1" x14ac:dyDescent="0.2"/>
    <row r="218" s="14" customFormat="1" x14ac:dyDescent="0.2"/>
    <row r="219" s="14" customFormat="1" x14ac:dyDescent="0.2"/>
    <row r="220" s="14" customFormat="1" x14ac:dyDescent="0.2"/>
    <row r="221" s="14" customFormat="1" x14ac:dyDescent="0.2"/>
    <row r="222" s="14" customFormat="1" x14ac:dyDescent="0.2"/>
    <row r="223" s="14" customFormat="1" x14ac:dyDescent="0.2"/>
    <row r="224" s="14" customFormat="1" x14ac:dyDescent="0.2"/>
    <row r="225" s="14" customFormat="1" x14ac:dyDescent="0.2"/>
    <row r="226" s="14" customFormat="1" x14ac:dyDescent="0.2"/>
    <row r="227" s="14" customFormat="1" x14ac:dyDescent="0.2"/>
    <row r="228" s="14" customFormat="1" x14ac:dyDescent="0.2"/>
    <row r="229" s="14" customFormat="1" x14ac:dyDescent="0.2"/>
    <row r="230" s="14" customFormat="1" x14ac:dyDescent="0.2"/>
    <row r="231" s="14" customFormat="1" x14ac:dyDescent="0.2"/>
    <row r="232" s="14" customFormat="1" x14ac:dyDescent="0.2"/>
    <row r="233" s="14" customFormat="1" x14ac:dyDescent="0.2"/>
    <row r="234" s="14" customFormat="1" x14ac:dyDescent="0.2"/>
    <row r="235" s="14" customFormat="1" x14ac:dyDescent="0.2"/>
    <row r="236" s="14" customFormat="1" x14ac:dyDescent="0.2"/>
    <row r="237" s="14" customFormat="1" x14ac:dyDescent="0.2"/>
    <row r="238" s="14" customFormat="1" x14ac:dyDescent="0.2"/>
    <row r="239" s="14" customFormat="1" x14ac:dyDescent="0.2"/>
    <row r="240" s="14" customFormat="1" x14ac:dyDescent="0.2"/>
    <row r="241" s="14" customFormat="1" x14ac:dyDescent="0.2"/>
    <row r="242" s="14" customFormat="1" x14ac:dyDescent="0.2"/>
    <row r="243" s="14" customFormat="1" x14ac:dyDescent="0.2"/>
    <row r="244" s="14" customFormat="1" x14ac:dyDescent="0.2"/>
    <row r="245" s="14" customFormat="1" x14ac:dyDescent="0.2"/>
    <row r="246" s="14" customFormat="1" x14ac:dyDescent="0.2"/>
    <row r="247" s="14" customFormat="1" x14ac:dyDescent="0.2"/>
    <row r="248" s="14" customFormat="1" x14ac:dyDescent="0.2"/>
    <row r="249" s="14" customFormat="1" x14ac:dyDescent="0.2"/>
    <row r="250" s="14" customFormat="1" x14ac:dyDescent="0.2"/>
    <row r="251" s="14" customFormat="1" x14ac:dyDescent="0.2"/>
    <row r="252" s="14" customFormat="1" x14ac:dyDescent="0.2"/>
    <row r="253" s="14" customFormat="1" x14ac:dyDescent="0.2"/>
    <row r="254" s="14" customFormat="1" x14ac:dyDescent="0.2"/>
    <row r="255" s="14" customFormat="1" x14ac:dyDescent="0.2"/>
    <row r="256" s="14" customFormat="1" x14ac:dyDescent="0.2"/>
    <row r="257" s="14" customFormat="1" x14ac:dyDescent="0.2"/>
    <row r="258" s="14" customFormat="1" x14ac:dyDescent="0.2"/>
    <row r="259" s="14" customFormat="1" x14ac:dyDescent="0.2"/>
    <row r="260" s="14" customFormat="1" x14ac:dyDescent="0.2"/>
    <row r="261" s="14" customFormat="1" x14ac:dyDescent="0.2"/>
    <row r="262" s="14" customFormat="1" x14ac:dyDescent="0.2"/>
    <row r="263" s="14" customFormat="1" x14ac:dyDescent="0.2"/>
    <row r="264" s="14" customFormat="1" x14ac:dyDescent="0.2"/>
    <row r="265" s="14" customFormat="1" x14ac:dyDescent="0.2"/>
    <row r="266" s="14" customFormat="1" x14ac:dyDescent="0.2"/>
    <row r="267" s="14" customFormat="1" x14ac:dyDescent="0.2"/>
    <row r="268" s="14" customFormat="1" x14ac:dyDescent="0.2"/>
    <row r="269" s="14" customFormat="1" x14ac:dyDescent="0.2"/>
    <row r="270" s="14" customFormat="1" x14ac:dyDescent="0.2"/>
    <row r="271" s="14" customFormat="1" x14ac:dyDescent="0.2"/>
    <row r="272" s="14" customFormat="1" x14ac:dyDescent="0.2"/>
    <row r="273" s="14" customFormat="1" x14ac:dyDescent="0.2"/>
    <row r="274" s="14" customFormat="1" x14ac:dyDescent="0.2"/>
    <row r="275" s="14" customFormat="1" x14ac:dyDescent="0.2"/>
    <row r="276" s="14" customFormat="1" x14ac:dyDescent="0.2"/>
    <row r="277" s="14" customFormat="1" x14ac:dyDescent="0.2"/>
    <row r="278" s="14" customFormat="1" x14ac:dyDescent="0.2"/>
    <row r="279" s="14" customFormat="1" x14ac:dyDescent="0.2"/>
    <row r="280" s="14" customFormat="1" x14ac:dyDescent="0.2"/>
    <row r="281" s="14" customFormat="1" x14ac:dyDescent="0.2"/>
    <row r="282" s="14" customFormat="1" x14ac:dyDescent="0.2"/>
    <row r="283" s="14" customFormat="1" x14ac:dyDescent="0.2"/>
    <row r="284" s="14" customFormat="1" x14ac:dyDescent="0.2"/>
    <row r="285" s="14" customFormat="1" x14ac:dyDescent="0.2"/>
    <row r="286" s="14" customFormat="1" x14ac:dyDescent="0.2"/>
    <row r="287" s="14" customFormat="1" x14ac:dyDescent="0.2"/>
    <row r="288" s="14" customFormat="1" x14ac:dyDescent="0.2"/>
    <row r="289" s="14" customFormat="1" x14ac:dyDescent="0.2"/>
    <row r="290" s="14" customFormat="1" x14ac:dyDescent="0.2"/>
    <row r="291" s="14" customFormat="1" x14ac:dyDescent="0.2"/>
    <row r="292" s="14" customFormat="1" x14ac:dyDescent="0.2"/>
    <row r="293" s="14" customFormat="1" x14ac:dyDescent="0.2"/>
    <row r="294" s="14" customFormat="1" x14ac:dyDescent="0.2"/>
    <row r="295" s="14" customFormat="1" x14ac:dyDescent="0.2"/>
    <row r="296" s="14" customFormat="1" x14ac:dyDescent="0.2"/>
    <row r="297" s="14" customFormat="1" x14ac:dyDescent="0.2"/>
    <row r="298" s="14" customFormat="1" x14ac:dyDescent="0.2"/>
    <row r="299" s="14" customFormat="1" x14ac:dyDescent="0.2"/>
    <row r="300" s="14" customFormat="1" x14ac:dyDescent="0.2"/>
    <row r="301" s="14" customFormat="1" x14ac:dyDescent="0.2"/>
    <row r="302" s="14" customFormat="1" x14ac:dyDescent="0.2"/>
    <row r="303" s="14" customFormat="1" x14ac:dyDescent="0.2"/>
    <row r="304" s="14" customFormat="1" x14ac:dyDescent="0.2"/>
    <row r="305" s="14" customFormat="1" x14ac:dyDescent="0.2"/>
    <row r="306" s="14" customFormat="1" x14ac:dyDescent="0.2"/>
    <row r="307" s="14" customFormat="1" x14ac:dyDescent="0.2"/>
    <row r="308" s="14" customFormat="1" x14ac:dyDescent="0.2"/>
    <row r="309" s="14" customFormat="1" x14ac:dyDescent="0.2"/>
    <row r="310" s="14" customFormat="1" x14ac:dyDescent="0.2"/>
    <row r="311" s="14" customFormat="1" x14ac:dyDescent="0.2"/>
    <row r="312" s="14" customFormat="1" x14ac:dyDescent="0.2"/>
    <row r="313" s="14" customFormat="1" x14ac:dyDescent="0.2"/>
    <row r="314" s="14" customFormat="1" x14ac:dyDescent="0.2"/>
    <row r="315" s="14" customFormat="1" x14ac:dyDescent="0.2"/>
    <row r="316" s="14" customFormat="1" x14ac:dyDescent="0.2"/>
    <row r="317" s="14" customFormat="1" x14ac:dyDescent="0.2"/>
    <row r="318" s="14" customFormat="1" x14ac:dyDescent="0.2"/>
    <row r="319" s="14" customFormat="1" x14ac:dyDescent="0.2"/>
    <row r="320" s="14" customFormat="1" x14ac:dyDescent="0.2"/>
    <row r="321" s="14" customFormat="1" x14ac:dyDescent="0.2"/>
    <row r="322" s="14" customFormat="1" x14ac:dyDescent="0.2"/>
    <row r="323" s="14" customFormat="1" x14ac:dyDescent="0.2"/>
    <row r="324" s="14" customFormat="1" x14ac:dyDescent="0.2"/>
    <row r="325" s="14" customFormat="1" x14ac:dyDescent="0.2"/>
    <row r="326" s="14" customFormat="1" x14ac:dyDescent="0.2"/>
    <row r="327" s="14" customFormat="1" x14ac:dyDescent="0.2"/>
    <row r="328" s="14" customFormat="1" x14ac:dyDescent="0.2"/>
    <row r="329" s="14" customFormat="1" x14ac:dyDescent="0.2"/>
    <row r="330" s="14" customFormat="1" x14ac:dyDescent="0.2"/>
    <row r="331" s="14" customFormat="1" x14ac:dyDescent="0.2"/>
    <row r="332" s="14" customFormat="1" x14ac:dyDescent="0.2"/>
    <row r="333" s="14" customFormat="1" x14ac:dyDescent="0.2"/>
    <row r="334" s="14" customFormat="1" x14ac:dyDescent="0.2"/>
    <row r="335" s="14" customFormat="1" x14ac:dyDescent="0.2"/>
    <row r="336" s="14" customFormat="1" x14ac:dyDescent="0.2"/>
    <row r="337" s="14" customFormat="1" x14ac:dyDescent="0.2"/>
    <row r="338" s="14" customFormat="1" x14ac:dyDescent="0.2"/>
    <row r="339" s="14" customFormat="1" x14ac:dyDescent="0.2"/>
    <row r="340" s="14" customFormat="1" x14ac:dyDescent="0.2"/>
    <row r="341" s="14" customFormat="1" x14ac:dyDescent="0.2"/>
    <row r="342" s="14" customFormat="1" x14ac:dyDescent="0.2"/>
    <row r="343" s="14" customFormat="1" x14ac:dyDescent="0.2"/>
    <row r="344" s="14" customFormat="1" x14ac:dyDescent="0.2"/>
    <row r="345" s="14" customFormat="1" x14ac:dyDescent="0.2"/>
    <row r="346" s="14" customFormat="1" x14ac:dyDescent="0.2"/>
    <row r="347" s="14" customFormat="1" x14ac:dyDescent="0.2"/>
    <row r="348" s="14" customFormat="1" x14ac:dyDescent="0.2"/>
    <row r="349" s="14" customFormat="1" x14ac:dyDescent="0.2"/>
    <row r="350" s="14" customFormat="1" x14ac:dyDescent="0.2"/>
    <row r="351" s="14" customFormat="1" x14ac:dyDescent="0.2"/>
    <row r="352" s="14" customFormat="1" x14ac:dyDescent="0.2"/>
    <row r="353" s="14" customFormat="1" x14ac:dyDescent="0.2"/>
    <row r="354" s="14" customFormat="1" x14ac:dyDescent="0.2"/>
    <row r="355" s="14" customFormat="1" x14ac:dyDescent="0.2"/>
    <row r="356" s="14" customFormat="1" x14ac:dyDescent="0.2"/>
    <row r="357" s="14" customFormat="1" x14ac:dyDescent="0.2"/>
    <row r="358" s="14" customFormat="1" x14ac:dyDescent="0.2"/>
    <row r="359" s="14" customFormat="1" x14ac:dyDescent="0.2"/>
    <row r="360" s="14" customFormat="1" x14ac:dyDescent="0.2"/>
    <row r="361" s="14" customFormat="1" x14ac:dyDescent="0.2"/>
    <row r="362" s="14" customFormat="1" x14ac:dyDescent="0.2"/>
    <row r="363" s="14" customFormat="1" x14ac:dyDescent="0.2"/>
    <row r="364" s="14" customFormat="1" x14ac:dyDescent="0.2"/>
    <row r="365" s="14" customFormat="1" x14ac:dyDescent="0.2"/>
    <row r="366" s="14" customFormat="1" x14ac:dyDescent="0.2"/>
    <row r="367" s="14" customFormat="1" x14ac:dyDescent="0.2"/>
    <row r="368" s="14" customFormat="1" x14ac:dyDescent="0.2"/>
    <row r="369" s="14" customFormat="1" x14ac:dyDescent="0.2"/>
    <row r="370" s="14" customFormat="1" x14ac:dyDescent="0.2"/>
    <row r="371" s="14" customFormat="1" x14ac:dyDescent="0.2"/>
    <row r="372" s="14" customFormat="1" x14ac:dyDescent="0.2"/>
    <row r="373" s="14" customFormat="1" x14ac:dyDescent="0.2"/>
    <row r="374" s="14" customFormat="1" x14ac:dyDescent="0.2"/>
    <row r="375" s="14" customFormat="1" x14ac:dyDescent="0.2"/>
    <row r="376" s="14" customFormat="1" x14ac:dyDescent="0.2"/>
    <row r="377" s="14" customFormat="1" x14ac:dyDescent="0.2"/>
    <row r="378" s="14" customFormat="1" x14ac:dyDescent="0.2"/>
    <row r="379" s="14" customFormat="1" x14ac:dyDescent="0.2"/>
    <row r="380" s="14" customFormat="1" x14ac:dyDescent="0.2"/>
    <row r="381" s="14" customFormat="1" x14ac:dyDescent="0.2"/>
    <row r="382" s="14" customFormat="1" x14ac:dyDescent="0.2"/>
    <row r="383" s="14" customFormat="1" x14ac:dyDescent="0.2"/>
    <row r="384" s="14" customFormat="1" x14ac:dyDescent="0.2"/>
    <row r="385" s="14" customFormat="1" x14ac:dyDescent="0.2"/>
    <row r="386" s="14" customFormat="1" x14ac:dyDescent="0.2"/>
    <row r="387" s="14" customFormat="1" x14ac:dyDescent="0.2"/>
    <row r="388" s="14" customFormat="1" x14ac:dyDescent="0.2"/>
    <row r="389" s="14" customFormat="1" x14ac:dyDescent="0.2"/>
    <row r="390" s="14" customFormat="1" x14ac:dyDescent="0.2"/>
    <row r="391" s="14" customFormat="1" x14ac:dyDescent="0.2"/>
    <row r="392" s="14" customFormat="1" x14ac:dyDescent="0.2"/>
    <row r="393" s="14" customFormat="1" x14ac:dyDescent="0.2"/>
    <row r="394" s="14" customFormat="1" x14ac:dyDescent="0.2"/>
    <row r="395" s="14" customFormat="1" x14ac:dyDescent="0.2"/>
  </sheetData>
  <mergeCells count="66">
    <mergeCell ref="P9:P12"/>
    <mergeCell ref="G11:G12"/>
    <mergeCell ref="H11:H12"/>
    <mergeCell ref="F10:F12"/>
    <mergeCell ref="G10:H10"/>
    <mergeCell ref="Y1:AB1"/>
    <mergeCell ref="Y2:AB2"/>
    <mergeCell ref="Y3:AB3"/>
    <mergeCell ref="I10:I12"/>
    <mergeCell ref="M1:P1"/>
    <mergeCell ref="M2:P2"/>
    <mergeCell ref="J10:J12"/>
    <mergeCell ref="K10:K12"/>
    <mergeCell ref="L10:L12"/>
    <mergeCell ref="M10:N10"/>
    <mergeCell ref="O10:O12"/>
    <mergeCell ref="M3:P3"/>
    <mergeCell ref="E9:I9"/>
    <mergeCell ref="J9:O9"/>
    <mergeCell ref="E5:K5"/>
    <mergeCell ref="F4:J4"/>
    <mergeCell ref="AF11:AF12"/>
    <mergeCell ref="AA10:AA12"/>
    <mergeCell ref="Q8:AB8"/>
    <mergeCell ref="T11:T12"/>
    <mergeCell ref="Y11:Y12"/>
    <mergeCell ref="Z11:Z12"/>
    <mergeCell ref="AD10:AD12"/>
    <mergeCell ref="V10:V12"/>
    <mergeCell ref="W10:W12"/>
    <mergeCell ref="X10:X12"/>
    <mergeCell ref="Y10:Z10"/>
    <mergeCell ref="Q9:U9"/>
    <mergeCell ref="V9:AA9"/>
    <mergeCell ref="AK1:AN1"/>
    <mergeCell ref="AK2:AN2"/>
    <mergeCell ref="AK3:AN3"/>
    <mergeCell ref="AC9:AG9"/>
    <mergeCell ref="AH9:AM9"/>
    <mergeCell ref="AN9:AN12"/>
    <mergeCell ref="AC10:AC12"/>
    <mergeCell ref="AC8:AN8"/>
    <mergeCell ref="AK10:AL10"/>
    <mergeCell ref="AM10:AM12"/>
    <mergeCell ref="AE10:AF10"/>
    <mergeCell ref="AK11:AK12"/>
    <mergeCell ref="AL11:AL12"/>
    <mergeCell ref="AJ10:AJ12"/>
    <mergeCell ref="AG10:AG12"/>
    <mergeCell ref="AH10:AH12"/>
    <mergeCell ref="AI10:AI12"/>
    <mergeCell ref="AE11:AE12"/>
    <mergeCell ref="A8:A12"/>
    <mergeCell ref="B8:B12"/>
    <mergeCell ref="C8:C12"/>
    <mergeCell ref="D8:D12"/>
    <mergeCell ref="E8:P8"/>
    <mergeCell ref="AB9:AB12"/>
    <mergeCell ref="Q10:Q12"/>
    <mergeCell ref="R10:R12"/>
    <mergeCell ref="S10:T10"/>
    <mergeCell ref="U10:U12"/>
    <mergeCell ref="S11:S12"/>
    <mergeCell ref="M11:M12"/>
    <mergeCell ref="N11:N12"/>
    <mergeCell ref="E10:E12"/>
  </mergeCells>
  <phoneticPr fontId="1" type="noConversion"/>
  <pageMargins left="0.55118110236220474" right="0.15748031496062992" top="0.19685039370078741" bottom="7.874015748031496E-2" header="0" footer="0"/>
  <pageSetup paperSize="9" scale="54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видатки</vt:lpstr>
      <vt:lpstr>видатки!Заголовки_для_печати</vt:lpstr>
      <vt:lpstr>видатки!Область_печати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user-tmr</cp:lastModifiedBy>
  <cp:lastPrinted>2025-08-28T12:47:54Z</cp:lastPrinted>
  <dcterms:created xsi:type="dcterms:W3CDTF">2020-12-22T13:20:21Z</dcterms:created>
  <dcterms:modified xsi:type="dcterms:W3CDTF">2025-08-28T12:47:56Z</dcterms:modified>
</cp:coreProperties>
</file>